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at to ES" sheetId="1" r:id="rId1"/>
    <sheet name="Probe to Sa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2" i="1" l="1"/>
  <c r="C38" i="1"/>
  <c r="C40" i="2" l="1"/>
  <c r="C13" i="1"/>
  <c r="C51" i="1"/>
  <c r="C49" i="1" l="1"/>
  <c r="C58" i="1" s="1"/>
  <c r="C61" i="1" s="1"/>
  <c r="C10" i="2" l="1"/>
  <c r="C16" i="2" s="1"/>
  <c r="C19" i="2" s="1"/>
  <c r="C30" i="2" s="1"/>
  <c r="C11" i="1"/>
  <c r="C20" i="1" l="1"/>
  <c r="C27" i="1" s="1"/>
  <c r="C46" i="2"/>
  <c r="C49" i="2" s="1"/>
  <c r="C60" i="2" s="1"/>
</calcChain>
</file>

<file path=xl/sharedStrings.xml><?xml version="1.0" encoding="utf-8"?>
<sst xmlns="http://schemas.openxmlformats.org/spreadsheetml/2006/main" count="289" uniqueCount="91">
  <si>
    <t>Satellite to Earth Station Communication Path</t>
  </si>
  <si>
    <t>Sr. No.</t>
  </si>
  <si>
    <t>Value</t>
  </si>
  <si>
    <t>Comments</t>
  </si>
  <si>
    <t xml:space="preserve">RF output power </t>
  </si>
  <si>
    <t>dB</t>
  </si>
  <si>
    <t xml:space="preserve"> Using 200W TWTA</t>
  </si>
  <si>
    <t>Total Circuit Loss</t>
  </si>
  <si>
    <t>Antenna Gain</t>
  </si>
  <si>
    <t>EIRP (1+2+3)</t>
  </si>
  <si>
    <t>Space loss</t>
  </si>
  <si>
    <t>EIRP =  Pt (dB) + Gt( dBi) + Circuit Losses</t>
  </si>
  <si>
    <t xml:space="preserve">                            = - [ (62.5) + (225.296)]  (dB)</t>
  </si>
  <si>
    <t>Atmospheric Attenuation</t>
  </si>
  <si>
    <t>PATH PARAMETERS</t>
  </si>
  <si>
    <t>Link Parameters</t>
  </si>
  <si>
    <t>Units</t>
  </si>
  <si>
    <t>TRANSMITTER PARAMETER</t>
  </si>
  <si>
    <t>RECEIVER PARAMETERS</t>
  </si>
  <si>
    <t>DSN Antenna Gain</t>
  </si>
  <si>
    <t xml:space="preserve">Canberra: 34mBWG, DSS34 </t>
  </si>
  <si>
    <t xml:space="preserve">4m Parabolic, </t>
  </si>
  <si>
    <t>Antenna Pointing Loss</t>
  </si>
  <si>
    <t xml:space="preserve">HGA </t>
  </si>
  <si>
    <t>LNA Selection</t>
  </si>
  <si>
    <t>Polarization Loss</t>
  </si>
  <si>
    <t>X/Ka RCP       DSS Config Spec</t>
  </si>
  <si>
    <t>TOTAL POWER SUMMARY</t>
  </si>
  <si>
    <t>db</t>
  </si>
  <si>
    <t xml:space="preserve">          System Noise Temperature </t>
  </si>
  <si>
    <t>Vaccum, Zenith</t>
  </si>
  <si>
    <t>Elevation</t>
  </si>
  <si>
    <t>Atmosphere</t>
  </si>
  <si>
    <t>Hot Body Noise</t>
  </si>
  <si>
    <t>K</t>
  </si>
  <si>
    <t>(From Venus)</t>
  </si>
  <si>
    <t xml:space="preserve"> 20 degree elevation, 90% of CD weather (Year Average)</t>
  </si>
  <si>
    <t>Capacity (Shannon Limit)</t>
  </si>
  <si>
    <t>bps</t>
  </si>
  <si>
    <t xml:space="preserve"> Using 50W TWTA</t>
  </si>
  <si>
    <t>Half wave Dipole Array</t>
  </si>
  <si>
    <t>Rx Antenna Gain</t>
  </si>
  <si>
    <t>Space loss+ Atmospheric Attenuation</t>
  </si>
  <si>
    <t>(7-8)</t>
  </si>
  <si>
    <t>(11-12)</t>
  </si>
  <si>
    <t xml:space="preserve">C/N required to have an BER of </t>
  </si>
  <si>
    <t>Link Margin</t>
  </si>
  <si>
    <t>(13-15)</t>
  </si>
  <si>
    <t>(9-11)</t>
  </si>
  <si>
    <t>DOWNLINK (Satellite to Earth Station)</t>
  </si>
  <si>
    <t>200.0 W TWTA Amplifier used at Satellite
Ka-Band HGA, 4m Antenna Diameter, 0.5mrad off-point
DSN 32m Station, Configuration: X/Ka RCP
Range: 184000 km</t>
  </si>
  <si>
    <t xml:space="preserve">Frequency: 32 GHz, Ka Band
Wavelength: </t>
  </si>
  <si>
    <t xml:space="preserve">Frequency: 34 GHz, Ka Band
Wavelength: </t>
  </si>
  <si>
    <t>EIRP (1+2+3+4)</t>
  </si>
  <si>
    <t xml:space="preserve">                            = - [ (63.071) + (225.296)]  (dB)</t>
  </si>
  <si>
    <t xml:space="preserve">Total Received Power (Pr) </t>
  </si>
  <si>
    <t>(5+6+7+8+)</t>
  </si>
  <si>
    <t xml:space="preserve"> Tx power: 500 W</t>
  </si>
  <si>
    <t>6.634 Mbps</t>
  </si>
  <si>
    <t>7.395 Mbps</t>
  </si>
  <si>
    <t>50.0 W TWTA Amplifier used at Lander
S-Band HGA, 4m Antenna Diameter at Satellite
Half wavelength Dipole Antenna at Lander
Range: 18,806 km (max)</t>
  </si>
  <si>
    <t xml:space="preserve">                            = - [ (41.98) + (145.499)]  (dB)</t>
  </si>
  <si>
    <t>(4+5+6)</t>
  </si>
  <si>
    <t xml:space="preserve"> 6.043 Mbps</t>
  </si>
  <si>
    <t>UPLINK (Earth Station to Satellite)</t>
  </si>
  <si>
    <t>DOWNLINK (Lander to Satellite)</t>
  </si>
  <si>
    <t xml:space="preserve">Frequency: 3 GHz, S Band
Wavelength: </t>
  </si>
  <si>
    <t>UPLINK (Satellite to Lander)</t>
  </si>
  <si>
    <t xml:space="preserve">Frequency: 3.5 GHz, S Band
Wavelength: </t>
  </si>
  <si>
    <t xml:space="preserve">                            = - [ (43.32) + (145.499)]  (dB)</t>
  </si>
  <si>
    <t>Noise Power at Rx</t>
  </si>
  <si>
    <t xml:space="preserve">System Noise Temperature </t>
  </si>
  <si>
    <t>Coding Gain (1/2 Rate Turbo Code)</t>
  </si>
  <si>
    <t>Uncoded Bitrate</t>
  </si>
  <si>
    <t>kbps</t>
  </si>
  <si>
    <t>Coding Rate</t>
  </si>
  <si>
    <t>Coded Bitrate</t>
  </si>
  <si>
    <t>Modulation Order</t>
  </si>
  <si>
    <t>(QPSK)</t>
  </si>
  <si>
    <t>Symbol Rate</t>
  </si>
  <si>
    <t>ksamples/sec</t>
  </si>
  <si>
    <t>Pulse shaping factor (k)</t>
  </si>
  <si>
    <t>Bandwidth</t>
  </si>
  <si>
    <t>MHz</t>
  </si>
  <si>
    <t>1.40 MHz</t>
  </si>
  <si>
    <t>1/2 Rate Turbo Code</t>
  </si>
  <si>
    <t>CNR</t>
  </si>
  <si>
    <t>Estimated from Reference (1)</t>
  </si>
  <si>
    <t xml:space="preserve">            worst case</t>
  </si>
  <si>
    <t xml:space="preserve">          worst case considered</t>
  </si>
  <si>
    <t xml:space="preserve">           worst case considered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</si>
</sst>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/>
    <xf numFmtId="0" fontId="1" fillId="0" borderId="24" xfId="0" applyFont="1" applyBorder="1"/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/>
    <xf numFmtId="0" fontId="1" fillId="0" borderId="23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Fill="1"/>
    <xf numFmtId="0" fontId="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26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1185337</xdr:colOff>
      <xdr:row>5</xdr:row>
      <xdr:rowOff>104247</xdr:rowOff>
    </xdr:from>
    <xdr:ext cx="1647825" cy="22383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7672920" y="2252664"/>
              <a:ext cx="1647825" cy="223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sub>
                  </m:sSub>
                </m:oMath>
              </a14:m>
              <a:r>
                <a:rPr lang="en-US" sz="1100"/>
                <a:t> (dB)= 10</a:t>
              </a:r>
              <a:r>
                <a:rPr lang="en-US" sz="1100" baseline="0"/>
                <a:t> log (P)</a:t>
              </a:r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7672920" y="2252664"/>
              <a:ext cx="1647825" cy="223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𝑃_𝑡</a:t>
              </a:r>
              <a:r>
                <a:rPr lang="en-US" sz="1100"/>
                <a:t> (dB)= 10</a:t>
              </a:r>
              <a:r>
                <a:rPr lang="en-US" sz="1100" baseline="0"/>
                <a:t> log (P)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28574</xdr:colOff>
      <xdr:row>12</xdr:row>
      <xdr:rowOff>14287</xdr:rowOff>
    </xdr:from>
    <xdr:ext cx="4552951" cy="3381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6410324" y="2224087"/>
              <a:ext cx="4552951" cy="3381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𝑆𝑝𝑎𝑐𝑒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𝐿𝑜𝑠𝑠</m:t>
                  </m:r>
                  <m:r>
                    <a:rPr lang="en-US" sz="1100" b="0" i="1">
                      <a:latin typeface="Cambria Math"/>
                    </a:rPr>
                    <m:t>=− [20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f>
                        <m:f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/>
                            </a:rPr>
                            <m:t>4</m:t>
                          </m:r>
                          <m:r>
                            <a:rPr lang="en-US" sz="1100" b="0" i="1">
                              <a:latin typeface="Cambria Math"/>
                            </a:rPr>
                            <m:t>𝜋</m:t>
                          </m:r>
                        </m:num>
                        <m:den>
                          <m:r>
                            <a:rPr lang="en-US" sz="1100" b="0" i="1">
                              <a:latin typeface="Cambria Math"/>
                            </a:rPr>
                            <m:t>𝜆</m:t>
                          </m:r>
                        </m:den>
                      </m:f>
                      <m:r>
                        <a:rPr lang="en-US" sz="1100" b="0" i="1">
                          <a:latin typeface="Cambria Math"/>
                        </a:rPr>
                        <m:t> 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+2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d>
                        <m:d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/>
                            </a:rPr>
                            <m:t>𝑟</m:t>
                          </m:r>
                        </m:e>
                      </m:d>
                      <m:r>
                        <a:rPr lang="en-US" sz="1100" b="0" i="1">
                          <a:latin typeface="Cambria Math"/>
                        </a:rPr>
                        <m:t>]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, </m:t>
                  </m:r>
                  <m:r>
                    <a:rPr lang="en-US" sz="1100" b="0" i="1">
                      <a:latin typeface="Cambria Math"/>
                    </a:rPr>
                    <m:t>𝑤h𝑒𝑟𝑒</m:t>
                  </m:r>
                  <m:r>
                    <a:rPr lang="en-US" sz="1100" b="0" i="1">
                      <a:latin typeface="Cambria Math"/>
                    </a:rPr>
                    <m:t>  </m:t>
                  </m:r>
                  <m:r>
                    <a:rPr lang="en-US" sz="1100" b="0" i="1">
                      <a:latin typeface="Cambria Math"/>
                    </a:rPr>
                    <m:t>𝜆</m:t>
                  </m:r>
                  <m:r>
                    <a:rPr lang="en-US" sz="11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en-US" sz="1100" b="0" i="1">
                          <a:latin typeface="Cambria Math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/>
                        </a:rPr>
                        <m:t>𝑐</m:t>
                      </m:r>
                    </m:num>
                    <m:den>
                      <m:r>
                        <a:rPr lang="en-US" sz="1100" b="0" i="1">
                          <a:latin typeface="Cambria Math"/>
                        </a:rPr>
                        <m:t>𝑓</m:t>
                      </m:r>
                    </m:den>
                  </m:f>
                </m:oMath>
              </a14:m>
              <a:r>
                <a:rPr lang="en-US" sz="1100"/>
                <a:t> </a:t>
              </a: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6410324" y="2224087"/>
              <a:ext cx="4552951" cy="3381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𝑆𝑝𝑎𝑐𝑒 𝐿𝑜𝑠𝑠=− [20 log⁡〖4𝜋/𝜆  〗+2 log⁡〖(𝑟)]〗, 𝑤ℎ𝑒𝑟𝑒  𝜆=𝑐/𝑓</a:t>
              </a:r>
              <a:r>
                <a:rPr lang="en-US" sz="1100"/>
                <a:t> </a:t>
              </a:r>
            </a:p>
          </xdr:txBody>
        </xdr:sp>
      </mc:Fallback>
    </mc:AlternateContent>
    <xdr:clientData/>
  </xdr:oneCellAnchor>
  <xdr:oneCellAnchor>
    <xdr:from>
      <xdr:col>4</xdr:col>
      <xdr:colOff>685800</xdr:colOff>
      <xdr:row>46</xdr:row>
      <xdr:rowOff>61912</xdr:rowOff>
    </xdr:from>
    <xdr:ext cx="914400" cy="264560"/>
    <xdr:sp macro="" textlink="">
      <xdr:nvSpPr>
        <xdr:cNvPr id="6" name="TextBox 5"/>
        <xdr:cNvSpPr txBox="1"/>
      </xdr:nvSpPr>
      <xdr:spPr>
        <a:xfrm>
          <a:off x="7067550" y="32527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1608697</xdr:colOff>
      <xdr:row>7</xdr:row>
      <xdr:rowOff>140759</xdr:rowOff>
    </xdr:from>
    <xdr:to>
      <xdr:col>4</xdr:col>
      <xdr:colOff>3199372</xdr:colOff>
      <xdr:row>9</xdr:row>
      <xdr:rowOff>7409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80" y="2606676"/>
          <a:ext cx="1590675" cy="332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1798108</xdr:colOff>
      <xdr:row>46</xdr:row>
      <xdr:rowOff>39158</xdr:rowOff>
    </xdr:from>
    <xdr:ext cx="819150" cy="228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6274858" y="10834158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𝜂</m:t>
                    </m:r>
                    <m:r>
                      <a:rPr lang="en-US" sz="1100" b="0" i="1">
                        <a:latin typeface="Cambria Math"/>
                      </a:rPr>
                      <m:t>=0.6</m:t>
                    </m:r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6274858" y="10834158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𝜂=0.6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4</xdr:col>
      <xdr:colOff>2600325</xdr:colOff>
      <xdr:row>46</xdr:row>
      <xdr:rowOff>76200</xdr:rowOff>
    </xdr:from>
    <xdr:to>
      <xdr:col>4</xdr:col>
      <xdr:colOff>4200525</xdr:colOff>
      <xdr:row>46</xdr:row>
      <xdr:rowOff>419100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3267075"/>
          <a:ext cx="1600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684772</xdr:colOff>
      <xdr:row>8</xdr:row>
      <xdr:rowOff>16934</xdr:rowOff>
    </xdr:from>
    <xdr:ext cx="819150" cy="228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7172355" y="2641601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𝜂</m:t>
                    </m:r>
                    <m:r>
                      <a:rPr lang="en-US" sz="1100" b="0" i="1">
                        <a:latin typeface="Cambria Math"/>
                      </a:rPr>
                      <m:t>=0.6</m:t>
                    </m:r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7172355" y="2641601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𝜂=0.6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427566</xdr:colOff>
      <xdr:row>9</xdr:row>
      <xdr:rowOff>23813</xdr:rowOff>
    </xdr:from>
    <xdr:ext cx="1628776" cy="41433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6915149" y="2955396"/>
              <a:ext cx="1628776" cy="4143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=12(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𝜃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𝑒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𝜃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h</m:t>
                            </m:r>
                          </m:sub>
                        </m:sSub>
                      </m:den>
                    </m:f>
                    <m:r>
                      <a:rPr lang="en-US" sz="1100" b="0" i="1">
                        <a:latin typeface="Cambria Math"/>
                      </a:rPr>
                      <m:t>)  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6915149" y="2955396"/>
              <a:ext cx="1628776" cy="4143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𝐿_𝑝=12(𝜃_𝑒/𝜃_ℎ 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30700</xdr:colOff>
      <xdr:row>20</xdr:row>
      <xdr:rowOff>7937</xdr:rowOff>
    </xdr:from>
    <xdr:ext cx="914400" cy="27526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6518283" y="5807604"/>
              <a:ext cx="9144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𝑘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𝑠𝑦𝑠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𝐵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6518283" y="5807604"/>
              <a:ext cx="9144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𝑃_𝑛=𝑘𝑇_𝑠𝑦𝑠 𝐵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716507</xdr:colOff>
      <xdr:row>20</xdr:row>
      <xdr:rowOff>221193</xdr:rowOff>
    </xdr:from>
    <xdr:ext cx="914400" cy="31432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5436674" y="6020860"/>
              <a:ext cx="914400" cy="314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𝑠𝑦𝑠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5436674" y="6020860"/>
              <a:ext cx="914400" cy="314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𝑇_𝑠𝑦𝑠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209549</xdr:colOff>
      <xdr:row>34</xdr:row>
      <xdr:rowOff>4762</xdr:rowOff>
    </xdr:from>
    <xdr:ext cx="212407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6591299" y="6348412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𝐶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𝐵</m:t>
                    </m:r>
                    <m:r>
                      <a:rPr lang="en-US" sz="1100" b="0" i="1">
                        <a:latin typeface="Cambria Math"/>
                      </a:rPr>
                      <m:t> 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𝑙𝑜𝑔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(1+</m:t>
                    </m:r>
                    <m:r>
                      <a:rPr lang="en-US" sz="1100" b="0" i="1">
                        <a:latin typeface="Cambria Math"/>
                      </a:rPr>
                      <m:t>𝑆𝑁𝑅</m:t>
                    </m:r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6591299" y="6348412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𝐶=𝐵 〖𝑙𝑜𝑔〗_2 (1+𝑆𝑁𝑅)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1778000</xdr:colOff>
      <xdr:row>35</xdr:row>
      <xdr:rowOff>53446</xdr:rowOff>
    </xdr:from>
    <xdr:ext cx="50482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2391833" y="8964613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−6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2391833" y="8964613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〖10〗^(−6)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209549</xdr:colOff>
      <xdr:row>34</xdr:row>
      <xdr:rowOff>4762</xdr:rowOff>
    </xdr:from>
    <xdr:ext cx="212407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4952999" y="4624387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𝐶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𝐵</m:t>
                    </m:r>
                    <m:r>
                      <a:rPr lang="en-US" sz="1100" b="0" i="1">
                        <a:latin typeface="Cambria Math"/>
                      </a:rPr>
                      <m:t> 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𝑙𝑜𝑔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(1+</m:t>
                    </m:r>
                    <m:r>
                      <a:rPr lang="en-US" sz="1100" b="0" i="1">
                        <a:latin typeface="Cambria Math"/>
                      </a:rPr>
                      <m:t>𝑆𝑁𝑅</m:t>
                    </m:r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4952999" y="4624387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𝐶=𝐵 〖𝑙𝑜𝑔〗_2 (1+𝑆𝑁𝑅)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400050</xdr:colOff>
      <xdr:row>34</xdr:row>
      <xdr:rowOff>242887</xdr:rowOff>
    </xdr:from>
    <xdr:ext cx="1809750" cy="3008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6781800" y="6586537"/>
              <a:ext cx="1809750" cy="3008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𝐵𝐸𝑅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𝑄𝑃𝑆𝐾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=2</m:t>
                    </m:r>
                    <m:r>
                      <a:rPr lang="en-US" sz="1100" b="0" i="1">
                        <a:latin typeface="Cambria Math"/>
                      </a:rPr>
                      <m:t>𝑄</m:t>
                    </m:r>
                    <m:r>
                      <a:rPr lang="en-US" sz="1100" b="0" i="1">
                        <a:latin typeface="Cambria Math"/>
                      </a:rPr>
                      <m:t>(</m:t>
                    </m:r>
                    <m:rad>
                      <m:radPr>
                        <m:degHide m:val="on"/>
                        <m:ctrlPr>
                          <a:rPr lang="en-US" sz="11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latin typeface="Cambria Math"/>
                          </a:rPr>
                          <m:t>2 </m:t>
                        </m:r>
                        <m:r>
                          <a:rPr lang="en-US" sz="1100" b="0" i="1">
                            <a:latin typeface="Cambria Math"/>
                          </a:rPr>
                          <m:t>𝐶</m:t>
                        </m:r>
                        <m:r>
                          <a:rPr lang="en-US" sz="1100" b="0" i="1">
                            <a:latin typeface="Cambria Math"/>
                          </a:rPr>
                          <m:t>/</m:t>
                        </m:r>
                        <m:r>
                          <a:rPr lang="en-US" sz="1100" b="0" i="1">
                            <a:latin typeface="Cambria Math"/>
                          </a:rPr>
                          <m:t>𝑁</m:t>
                        </m:r>
                      </m:e>
                    </m:rad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6781800" y="6586537"/>
              <a:ext cx="1809750" cy="3008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</a:rPr>
                <a:t>〖</a:t>
              </a:r>
              <a:r>
                <a:rPr lang="en-US" sz="1100" b="0" i="0">
                  <a:latin typeface="Cambria Math"/>
                </a:rPr>
                <a:t>𝐵𝐸𝑅〗_𝑄𝑃𝑆𝐾=2𝑄(√(2 𝐶/𝑁))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1068917</xdr:colOff>
      <xdr:row>43</xdr:row>
      <xdr:rowOff>93664</xdr:rowOff>
    </xdr:from>
    <xdr:ext cx="1647825" cy="22383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/>
            <xdr:cNvSpPr txBox="1"/>
          </xdr:nvSpPr>
          <xdr:spPr>
            <a:xfrm>
              <a:off x="5545667" y="10412414"/>
              <a:ext cx="1647825" cy="223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sub>
                  </m:sSub>
                </m:oMath>
              </a14:m>
              <a:r>
                <a:rPr lang="en-US" sz="1100"/>
                <a:t> (dB)= 10</a:t>
              </a:r>
              <a:r>
                <a:rPr lang="en-US" sz="1100" baseline="0"/>
                <a:t> log (P)</a:t>
              </a:r>
              <a:endParaRPr lang="en-US" sz="1100"/>
            </a:p>
          </xdr:txBody>
        </xdr:sp>
      </mc:Choice>
      <mc:Fallback>
        <xdr:sp macro="" textlink="">
          <xdr:nvSpPr>
            <xdr:cNvPr id="20" name="TextBox 19"/>
            <xdr:cNvSpPr txBox="1"/>
          </xdr:nvSpPr>
          <xdr:spPr>
            <a:xfrm>
              <a:off x="5545667" y="10412414"/>
              <a:ext cx="1647825" cy="223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𝑃_𝑡</a:t>
              </a:r>
              <a:r>
                <a:rPr lang="en-US" sz="1100"/>
                <a:t> (dB)= 10</a:t>
              </a:r>
              <a:r>
                <a:rPr lang="en-US" sz="1100" baseline="0"/>
                <a:t> log (P)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28574</xdr:colOff>
      <xdr:row>50</xdr:row>
      <xdr:rowOff>14287</xdr:rowOff>
    </xdr:from>
    <xdr:ext cx="4552951" cy="3381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6517480" y="4645818"/>
              <a:ext cx="4552951" cy="3381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𝑆𝑝𝑎𝑐𝑒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𝐿𝑜𝑠𝑠</m:t>
                  </m:r>
                  <m:r>
                    <a:rPr lang="en-US" sz="1100" b="0" i="1">
                      <a:latin typeface="Cambria Math"/>
                    </a:rPr>
                    <m:t>=− [20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f>
                        <m:f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/>
                            </a:rPr>
                            <m:t>4</m:t>
                          </m:r>
                          <m:r>
                            <a:rPr lang="en-US" sz="1100" b="0" i="1">
                              <a:latin typeface="Cambria Math"/>
                            </a:rPr>
                            <m:t>𝜋</m:t>
                          </m:r>
                        </m:num>
                        <m:den>
                          <m:r>
                            <a:rPr lang="en-US" sz="1100" b="0" i="1">
                              <a:latin typeface="Cambria Math"/>
                            </a:rPr>
                            <m:t>𝜆</m:t>
                          </m:r>
                        </m:den>
                      </m:f>
                      <m:r>
                        <a:rPr lang="en-US" sz="1100" b="0" i="1">
                          <a:latin typeface="Cambria Math"/>
                        </a:rPr>
                        <m:t> 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+2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d>
                        <m:d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/>
                            </a:rPr>
                            <m:t>𝑟</m:t>
                          </m:r>
                        </m:e>
                      </m:d>
                      <m:r>
                        <a:rPr lang="en-US" sz="1100" b="0" i="1">
                          <a:latin typeface="Cambria Math"/>
                        </a:rPr>
                        <m:t>]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, </m:t>
                  </m:r>
                  <m:r>
                    <a:rPr lang="en-US" sz="1100" b="0" i="1">
                      <a:latin typeface="Cambria Math"/>
                    </a:rPr>
                    <m:t>𝑤h𝑒𝑟𝑒</m:t>
                  </m:r>
                  <m:r>
                    <a:rPr lang="en-US" sz="1100" b="0" i="1">
                      <a:latin typeface="Cambria Math"/>
                    </a:rPr>
                    <m:t>  </m:t>
                  </m:r>
                  <m:r>
                    <a:rPr lang="en-US" sz="1100" b="0" i="1">
                      <a:latin typeface="Cambria Math"/>
                    </a:rPr>
                    <m:t>𝜆</m:t>
                  </m:r>
                  <m:r>
                    <a:rPr lang="en-US" sz="11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en-US" sz="1100" b="0" i="1">
                          <a:latin typeface="Cambria Math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/>
                        </a:rPr>
                        <m:t>𝑐</m:t>
                      </m:r>
                    </m:num>
                    <m:den>
                      <m:r>
                        <a:rPr lang="en-US" sz="1100" b="0" i="1">
                          <a:latin typeface="Cambria Math"/>
                        </a:rPr>
                        <m:t>𝑓</m:t>
                      </m:r>
                    </m:den>
                  </m:f>
                </m:oMath>
              </a14:m>
              <a:r>
                <a:rPr lang="en-US" sz="1100"/>
                <a:t> </a:t>
              </a: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6517480" y="4645818"/>
              <a:ext cx="4552951" cy="3381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𝑆𝑝𝑎𝑐𝑒 𝐿𝑜𝑠𝑠=− [20 log⁡〖4𝜋/𝜆  〗+2 log⁡〖(𝑟)]〗, 𝑤ℎ𝑒𝑟𝑒  𝜆=𝑐/𝑓</a:t>
              </a:r>
              <a:r>
                <a:rPr lang="en-US" sz="1100"/>
                <a:t> </a:t>
              </a:r>
            </a:p>
          </xdr:txBody>
        </xdr:sp>
      </mc:Fallback>
    </mc:AlternateContent>
    <xdr:clientData/>
  </xdr:oneCellAnchor>
  <xdr:oneCellAnchor>
    <xdr:from>
      <xdr:col>4</xdr:col>
      <xdr:colOff>685800</xdr:colOff>
      <xdr:row>53</xdr:row>
      <xdr:rowOff>61912</xdr:rowOff>
    </xdr:from>
    <xdr:ext cx="914400" cy="264560"/>
    <xdr:sp macro="" textlink="">
      <xdr:nvSpPr>
        <xdr:cNvPr id="22" name="TextBox 21"/>
        <xdr:cNvSpPr txBox="1"/>
      </xdr:nvSpPr>
      <xdr:spPr>
        <a:xfrm>
          <a:off x="7174706" y="5669756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1841500</xdr:colOff>
      <xdr:row>52</xdr:row>
      <xdr:rowOff>151342</xdr:rowOff>
    </xdr:from>
    <xdr:to>
      <xdr:col>4</xdr:col>
      <xdr:colOff>3432175</xdr:colOff>
      <xdr:row>54</xdr:row>
      <xdr:rowOff>17992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8250" y="12787842"/>
          <a:ext cx="1590675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875242</xdr:colOff>
      <xdr:row>53</xdr:row>
      <xdr:rowOff>48683</xdr:rowOff>
    </xdr:from>
    <xdr:ext cx="819150" cy="228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/>
            <xdr:cNvSpPr txBox="1"/>
          </xdr:nvSpPr>
          <xdr:spPr>
            <a:xfrm>
              <a:off x="5351992" y="12843933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𝜂</m:t>
                    </m:r>
                    <m:r>
                      <a:rPr lang="en-US" sz="1100" b="0" i="1">
                        <a:latin typeface="Cambria Math"/>
                      </a:rPr>
                      <m:t>=0.6</m:t>
                    </m:r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26" name="TextBox 25"/>
            <xdr:cNvSpPr txBox="1"/>
          </xdr:nvSpPr>
          <xdr:spPr>
            <a:xfrm>
              <a:off x="5351992" y="12843933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𝜂=0.6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46566</xdr:colOff>
      <xdr:row>47</xdr:row>
      <xdr:rowOff>34397</xdr:rowOff>
    </xdr:from>
    <xdr:ext cx="1628776" cy="41433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/>
            <xdr:cNvSpPr txBox="1"/>
          </xdr:nvSpPr>
          <xdr:spPr>
            <a:xfrm>
              <a:off x="4523316" y="11146897"/>
              <a:ext cx="1628776" cy="4143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=12(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𝜃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𝑒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𝜃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h</m:t>
                            </m:r>
                          </m:sub>
                        </m:sSub>
                      </m:den>
                    </m:f>
                    <m:r>
                      <a:rPr lang="en-US" sz="1100" b="0" i="1">
                        <a:latin typeface="Cambria Math"/>
                      </a:rPr>
                      <m:t>)  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7" name="TextBox 26"/>
            <xdr:cNvSpPr txBox="1"/>
          </xdr:nvSpPr>
          <xdr:spPr>
            <a:xfrm>
              <a:off x="4523316" y="11146897"/>
              <a:ext cx="1628776" cy="4143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𝐿_𝑝=12(𝜃_𝑒/𝜃_ℎ 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20109</xdr:colOff>
      <xdr:row>57</xdr:row>
      <xdr:rowOff>92604</xdr:rowOff>
    </xdr:from>
    <xdr:ext cx="914400" cy="27526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/>
            <xdr:cNvSpPr txBox="1"/>
          </xdr:nvSpPr>
          <xdr:spPr>
            <a:xfrm>
              <a:off x="5661026" y="14560021"/>
              <a:ext cx="9144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𝑘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𝑠𝑦𝑠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𝐵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8" name="TextBox 27"/>
            <xdr:cNvSpPr txBox="1"/>
          </xdr:nvSpPr>
          <xdr:spPr>
            <a:xfrm>
              <a:off x="5661026" y="14560021"/>
              <a:ext cx="9144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𝑃_𝑛=𝑘𝑇_𝑠𝑦𝑠 𝐵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739775</xdr:colOff>
      <xdr:row>59</xdr:row>
      <xdr:rowOff>3174</xdr:rowOff>
    </xdr:from>
    <xdr:ext cx="914400" cy="31432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/>
            <xdr:cNvSpPr txBox="1"/>
          </xdr:nvSpPr>
          <xdr:spPr>
            <a:xfrm>
              <a:off x="5459942" y="14788091"/>
              <a:ext cx="914400" cy="314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𝑠𝑦𝑠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9" name="TextBox 28"/>
            <xdr:cNvSpPr txBox="1"/>
          </xdr:nvSpPr>
          <xdr:spPr>
            <a:xfrm>
              <a:off x="5459942" y="14788091"/>
              <a:ext cx="914400" cy="314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𝑇_𝑠𝑦𝑠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209549</xdr:colOff>
      <xdr:row>68</xdr:row>
      <xdr:rowOff>4762</xdr:rowOff>
    </xdr:from>
    <xdr:ext cx="212407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6698455" y="8267700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𝐶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𝐵</m:t>
                    </m:r>
                    <m:r>
                      <a:rPr lang="en-US" sz="1100" b="0" i="1">
                        <a:latin typeface="Cambria Math"/>
                      </a:rPr>
                      <m:t> 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𝑙𝑜𝑔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(1+</m:t>
                    </m:r>
                    <m:r>
                      <a:rPr lang="en-US" sz="1100" b="0" i="1">
                        <a:latin typeface="Cambria Math"/>
                      </a:rPr>
                      <m:t>𝑆𝑁𝑅</m:t>
                    </m:r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6698455" y="8267700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𝐶=𝐵 〖𝑙𝑜𝑔〗_2 (1+𝑆𝑁𝑅)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1809750</xdr:colOff>
      <xdr:row>68</xdr:row>
      <xdr:rowOff>233362</xdr:rowOff>
    </xdr:from>
    <xdr:ext cx="50482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/>
            <xdr:cNvSpPr txBox="1"/>
          </xdr:nvSpPr>
          <xdr:spPr>
            <a:xfrm>
              <a:off x="2416969" y="8496300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−6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2416969" y="8496300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〖10〗^(−6)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209549</xdr:colOff>
      <xdr:row>68</xdr:row>
      <xdr:rowOff>4762</xdr:rowOff>
    </xdr:from>
    <xdr:ext cx="212407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/>
            <xdr:cNvSpPr txBox="1"/>
          </xdr:nvSpPr>
          <xdr:spPr>
            <a:xfrm>
              <a:off x="6698455" y="8267700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𝐶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𝐵</m:t>
                    </m:r>
                    <m:r>
                      <a:rPr lang="en-US" sz="1100" b="0" i="1">
                        <a:latin typeface="Cambria Math"/>
                      </a:rPr>
                      <m:t> 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𝑙𝑜𝑔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(1+</m:t>
                    </m:r>
                    <m:r>
                      <a:rPr lang="en-US" sz="1100" b="0" i="1">
                        <a:latin typeface="Cambria Math"/>
                      </a:rPr>
                      <m:t>𝑆𝑁𝑅</m:t>
                    </m:r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6698455" y="8267700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𝐶=𝐵 〖𝑙𝑜𝑔〗_2 (1+𝑆𝑁𝑅)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1809750</xdr:colOff>
      <xdr:row>68</xdr:row>
      <xdr:rowOff>233362</xdr:rowOff>
    </xdr:from>
    <xdr:ext cx="50482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/>
            <xdr:cNvSpPr txBox="1"/>
          </xdr:nvSpPr>
          <xdr:spPr>
            <a:xfrm>
              <a:off x="2416969" y="8496300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−6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2416969" y="8496300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〖10〗^(−6)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400050</xdr:colOff>
      <xdr:row>68</xdr:row>
      <xdr:rowOff>242887</xdr:rowOff>
    </xdr:from>
    <xdr:ext cx="1809750" cy="3008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/>
            <xdr:cNvSpPr txBox="1"/>
          </xdr:nvSpPr>
          <xdr:spPr>
            <a:xfrm>
              <a:off x="6888956" y="8505825"/>
              <a:ext cx="1809750" cy="3008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𝐵𝐸𝑅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𝑄𝑃𝑆𝐾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=2</m:t>
                    </m:r>
                    <m:r>
                      <a:rPr lang="en-US" sz="1100" b="0" i="1">
                        <a:latin typeface="Cambria Math"/>
                      </a:rPr>
                      <m:t>𝑄</m:t>
                    </m:r>
                    <m:r>
                      <a:rPr lang="en-US" sz="1100" b="0" i="1">
                        <a:latin typeface="Cambria Math"/>
                      </a:rPr>
                      <m:t>(</m:t>
                    </m:r>
                    <m:rad>
                      <m:radPr>
                        <m:degHide m:val="on"/>
                        <m:ctrlPr>
                          <a:rPr lang="en-US" sz="11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latin typeface="Cambria Math"/>
                          </a:rPr>
                          <m:t>2 </m:t>
                        </m:r>
                        <m:r>
                          <a:rPr lang="en-US" sz="1100" b="0" i="1">
                            <a:latin typeface="Cambria Math"/>
                          </a:rPr>
                          <m:t>𝐶</m:t>
                        </m:r>
                        <m:r>
                          <a:rPr lang="en-US" sz="1100" b="0" i="1">
                            <a:latin typeface="Cambria Math"/>
                          </a:rPr>
                          <m:t>/</m:t>
                        </m:r>
                        <m:r>
                          <a:rPr lang="en-US" sz="1100" b="0" i="1">
                            <a:latin typeface="Cambria Math"/>
                          </a:rPr>
                          <m:t>𝑁</m:t>
                        </m:r>
                      </m:e>
                    </m:rad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6888956" y="8505825"/>
              <a:ext cx="1809750" cy="3008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〖</a:t>
              </a:r>
              <a:r>
                <a:rPr lang="en-US" sz="1100" b="0" i="0">
                  <a:latin typeface="Cambria Math"/>
                </a:rPr>
                <a:t>𝐵𝐸𝑅〗_𝑄𝑃𝑆𝐾=2𝑄(√(2 𝐶/𝑁))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487365</xdr:colOff>
      <xdr:row>41</xdr:row>
      <xdr:rowOff>170523</xdr:rowOff>
    </xdr:from>
    <xdr:ext cx="1802607" cy="41184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Box 36"/>
            <xdr:cNvSpPr txBox="1"/>
          </xdr:nvSpPr>
          <xdr:spPr>
            <a:xfrm>
              <a:off x="487365" y="9801356"/>
              <a:ext cx="1802607" cy="411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</a:rPr>
                      <m:t>𝝀</m:t>
                    </m:r>
                    <m:r>
                      <a:rPr lang="en-US" sz="1100" b="1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/>
                          </a:rPr>
                          <m:t>𝒄</m:t>
                        </m:r>
                      </m:num>
                      <m:den>
                        <m:r>
                          <a:rPr lang="en-US" sz="1100" b="1" i="1">
                            <a:latin typeface="Cambria Math"/>
                          </a:rPr>
                          <m:t>𝒇</m:t>
                        </m:r>
                      </m:den>
                    </m:f>
                    <m:r>
                      <a:rPr lang="en-US" sz="1100" b="1" i="1">
                        <a:latin typeface="Cambria Math"/>
                      </a:rPr>
                      <m:t> </m:t>
                    </m:r>
                    <m:r>
                      <a:rPr lang="en-US" sz="1100" b="1" i="1">
                        <a:latin typeface="Cambria Math"/>
                      </a:rPr>
                      <m:t>𝟖</m:t>
                    </m:r>
                    <m:r>
                      <a:rPr lang="en-US" sz="1100" b="1" i="1">
                        <a:latin typeface="Cambria Math"/>
                      </a:rPr>
                      <m:t>.</m:t>
                    </m:r>
                    <m:r>
                      <a:rPr lang="en-US" sz="1100" b="1" i="1">
                        <a:latin typeface="Cambria Math"/>
                      </a:rPr>
                      <m:t>𝟖𝟐𝟑</m:t>
                    </m:r>
                    <m:r>
                      <a:rPr lang="en-US" sz="1100" b="1" i="1">
                        <a:latin typeface="Cambria Math"/>
                      </a:rPr>
                      <m:t> </m:t>
                    </m:r>
                    <m:r>
                      <a:rPr lang="en-US" sz="1100" b="1" i="1">
                        <a:latin typeface="Cambria Math"/>
                      </a:rPr>
                      <m:t>𝒎𝒎</m:t>
                    </m:r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37" name="TextBox 36"/>
            <xdr:cNvSpPr txBox="1"/>
          </xdr:nvSpPr>
          <xdr:spPr>
            <a:xfrm>
              <a:off x="487365" y="9801356"/>
              <a:ext cx="1802607" cy="411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𝝀=𝒄/𝒇  𝟖.𝟖𝟐𝟑 𝒎𝒎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0</xdr:col>
      <xdr:colOff>466195</xdr:colOff>
      <xdr:row>3</xdr:row>
      <xdr:rowOff>191687</xdr:rowOff>
    </xdr:from>
    <xdr:ext cx="1802607" cy="41184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TextBox 37"/>
            <xdr:cNvSpPr txBox="1"/>
          </xdr:nvSpPr>
          <xdr:spPr>
            <a:xfrm>
              <a:off x="466195" y="1609854"/>
              <a:ext cx="1802607" cy="411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</a:rPr>
                      <m:t>𝝀</m:t>
                    </m:r>
                    <m:r>
                      <a:rPr lang="en-US" sz="1100" b="1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/>
                          </a:rPr>
                          <m:t>𝒄</m:t>
                        </m:r>
                      </m:num>
                      <m:den>
                        <m:r>
                          <a:rPr lang="en-US" sz="1100" b="1" i="1">
                            <a:latin typeface="Cambria Math"/>
                          </a:rPr>
                          <m:t>𝒇</m:t>
                        </m:r>
                      </m:den>
                    </m:f>
                    <m:r>
                      <a:rPr lang="en-US" sz="1100" b="1" i="1">
                        <a:latin typeface="Cambria Math"/>
                      </a:rPr>
                      <m:t> </m:t>
                    </m:r>
                    <m:r>
                      <a:rPr lang="en-US" sz="1100" b="1" i="1">
                        <a:latin typeface="Cambria Math"/>
                      </a:rPr>
                      <m:t>𝟗</m:t>
                    </m:r>
                    <m:r>
                      <a:rPr lang="en-US" sz="1100" b="1" i="1">
                        <a:latin typeface="Cambria Math"/>
                      </a:rPr>
                      <m:t>.</m:t>
                    </m:r>
                    <m:r>
                      <a:rPr lang="en-US" sz="1100" b="1" i="1">
                        <a:latin typeface="Cambria Math"/>
                      </a:rPr>
                      <m:t>𝟑𝟕𝟓</m:t>
                    </m:r>
                    <m:r>
                      <a:rPr lang="en-US" sz="1100" b="1" i="1">
                        <a:latin typeface="Cambria Math"/>
                      </a:rPr>
                      <m:t> </m:t>
                    </m:r>
                    <m:r>
                      <a:rPr lang="en-US" sz="1100" b="1" i="1">
                        <a:latin typeface="Cambria Math"/>
                      </a:rPr>
                      <m:t>𝒎𝒎</m:t>
                    </m:r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38" name="TextBox 37"/>
            <xdr:cNvSpPr txBox="1"/>
          </xdr:nvSpPr>
          <xdr:spPr>
            <a:xfrm>
              <a:off x="466195" y="1609854"/>
              <a:ext cx="1802607" cy="411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𝝀=𝒄/𝒇  𝟗.𝟑𝟕𝟓 𝒎𝒎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28574</xdr:colOff>
      <xdr:row>50</xdr:row>
      <xdr:rowOff>14287</xdr:rowOff>
    </xdr:from>
    <xdr:ext cx="4552951" cy="3381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6519181" y="4654323"/>
              <a:ext cx="4552951" cy="3381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𝑆𝑝𝑎𝑐𝑒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𝐿𝑜𝑠𝑠</m:t>
                  </m:r>
                  <m:r>
                    <a:rPr lang="en-US" sz="1100" b="0" i="1">
                      <a:latin typeface="Cambria Math"/>
                    </a:rPr>
                    <m:t>=− [20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f>
                        <m:f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/>
                            </a:rPr>
                            <m:t>4</m:t>
                          </m:r>
                          <m:r>
                            <a:rPr lang="en-US" sz="1100" b="0" i="1">
                              <a:latin typeface="Cambria Math"/>
                            </a:rPr>
                            <m:t>𝜋</m:t>
                          </m:r>
                        </m:num>
                        <m:den>
                          <m:r>
                            <a:rPr lang="en-US" sz="1100" b="0" i="1">
                              <a:latin typeface="Cambria Math"/>
                            </a:rPr>
                            <m:t>𝜆</m:t>
                          </m:r>
                        </m:den>
                      </m:f>
                      <m:r>
                        <a:rPr lang="en-US" sz="1100" b="0" i="1">
                          <a:latin typeface="Cambria Math"/>
                        </a:rPr>
                        <m:t> 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+2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d>
                        <m:d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en-US" sz="1100" b="0" i="1">
                              <a:latin typeface="Cambria Math"/>
                            </a:rPr>
                            <m:t>𝑟</m:t>
                          </m:r>
                        </m:e>
                      </m:d>
                      <m:r>
                        <a:rPr lang="en-US" sz="1100" b="0" i="1">
                          <a:latin typeface="Cambria Math"/>
                        </a:rPr>
                        <m:t>]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, </m:t>
                  </m:r>
                  <m:r>
                    <a:rPr lang="en-US" sz="1100" b="0" i="1">
                      <a:latin typeface="Cambria Math"/>
                    </a:rPr>
                    <m:t>𝑤h𝑒𝑟𝑒</m:t>
                  </m:r>
                  <m:r>
                    <a:rPr lang="en-US" sz="1100" b="0" i="1">
                      <a:latin typeface="Cambria Math"/>
                    </a:rPr>
                    <m:t>  </m:t>
                  </m:r>
                  <m:r>
                    <a:rPr lang="en-US" sz="1100" b="0" i="1">
                      <a:latin typeface="Cambria Math"/>
                    </a:rPr>
                    <m:t>𝜆</m:t>
                  </m:r>
                  <m:r>
                    <a:rPr lang="en-US" sz="11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en-US" sz="1100" b="0" i="1">
                          <a:latin typeface="Cambria Math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/>
                        </a:rPr>
                        <m:t>𝑐</m:t>
                      </m:r>
                    </m:num>
                    <m:den>
                      <m:r>
                        <a:rPr lang="en-US" sz="1100" b="0" i="1">
                          <a:latin typeface="Cambria Math"/>
                        </a:rPr>
                        <m:t>𝑓</m:t>
                      </m:r>
                    </m:den>
                  </m:f>
                </m:oMath>
              </a14:m>
              <a:r>
                <a:rPr lang="en-US" sz="1100"/>
                <a:t> </a:t>
              </a:r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6519181" y="4654323"/>
              <a:ext cx="4552951" cy="3381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𝑆𝑝𝑎𝑐𝑒 𝐿𝑜𝑠𝑠=− [20 log⁡〖4𝜋/𝜆  〗+2 log⁡〖(𝑟)]〗, 𝑤ℎ𝑒𝑟𝑒  𝜆=𝑐/𝑓</a:t>
              </a:r>
              <a:r>
                <a:rPr lang="en-US" sz="1100"/>
                <a:t> </a:t>
              </a:r>
            </a:p>
          </xdr:txBody>
        </xdr:sp>
      </mc:Fallback>
    </mc:AlternateContent>
    <xdr:clientData/>
  </xdr:oneCellAnchor>
  <xdr:oneCellAnchor>
    <xdr:from>
      <xdr:col>4</xdr:col>
      <xdr:colOff>685800</xdr:colOff>
      <xdr:row>15</xdr:row>
      <xdr:rowOff>61912</xdr:rowOff>
    </xdr:from>
    <xdr:ext cx="914400" cy="264560"/>
    <xdr:sp macro="" textlink="">
      <xdr:nvSpPr>
        <xdr:cNvPr id="40" name="TextBox 39"/>
        <xdr:cNvSpPr txBox="1"/>
      </xdr:nvSpPr>
      <xdr:spPr>
        <a:xfrm>
          <a:off x="7173383" y="181911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1819275</xdr:colOff>
      <xdr:row>15</xdr:row>
      <xdr:rowOff>123824</xdr:rowOff>
    </xdr:from>
    <xdr:ext cx="819150" cy="2286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/>
            <xdr:cNvSpPr txBox="1"/>
          </xdr:nvSpPr>
          <xdr:spPr>
            <a:xfrm>
              <a:off x="8306858" y="18253074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𝜂</m:t>
                    </m:r>
                    <m:r>
                      <a:rPr lang="en-US" sz="1100" b="0" i="1">
                        <a:latin typeface="Cambria Math"/>
                      </a:rPr>
                      <m:t>=0.6</m:t>
                    </m:r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8306858" y="18253074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𝜂=0.6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4</xdr:col>
      <xdr:colOff>2600325</xdr:colOff>
      <xdr:row>15</xdr:row>
      <xdr:rowOff>76200</xdr:rowOff>
    </xdr:from>
    <xdr:to>
      <xdr:col>4</xdr:col>
      <xdr:colOff>4200525</xdr:colOff>
      <xdr:row>15</xdr:row>
      <xdr:rowOff>419100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7908" y="18205450"/>
          <a:ext cx="16002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1132422</xdr:colOff>
      <xdr:row>5</xdr:row>
      <xdr:rowOff>93664</xdr:rowOff>
    </xdr:from>
    <xdr:ext cx="1647825" cy="22383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5672672" y="1945747"/>
              <a:ext cx="1647825" cy="223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sub>
                  </m:sSub>
                </m:oMath>
              </a14:m>
              <a:r>
                <a:rPr lang="en-US" sz="1100"/>
                <a:t> (dB)= 10</a:t>
              </a:r>
              <a:r>
                <a:rPr lang="en-US" sz="1100" baseline="0"/>
                <a:t> log (P)</a:t>
              </a:r>
              <a:endParaRPr lang="en-US" sz="11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5672672" y="1945747"/>
              <a:ext cx="1647825" cy="223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𝑃_𝑡</a:t>
              </a:r>
              <a:r>
                <a:rPr lang="en-US" sz="1100"/>
                <a:t> (dB)= 10</a:t>
              </a:r>
              <a:r>
                <a:rPr lang="en-US" sz="1100" baseline="0"/>
                <a:t> log (P)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28574</xdr:colOff>
      <xdr:row>11</xdr:row>
      <xdr:rowOff>14286</xdr:rowOff>
    </xdr:from>
    <xdr:ext cx="4552951" cy="7477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772024" y="2300286"/>
              <a:ext cx="4552951" cy="7477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𝑆𝑝𝑎𝑐𝑒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𝐿𝑜𝑠𝑠</m:t>
                  </m:r>
                  <m:r>
                    <a:rPr lang="en-US" sz="1100" b="0" i="1">
                      <a:latin typeface="Cambria Math"/>
                    </a:rPr>
                    <m:t>=− [20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f>
                        <m:f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/>
                            </a:rPr>
                            <m:t>4</m:t>
                          </m:r>
                          <m:r>
                            <a:rPr lang="en-US" sz="1100" b="0" i="1">
                              <a:latin typeface="Cambria Math"/>
                            </a:rPr>
                            <m:t>𝜋</m:t>
                          </m:r>
                        </m:num>
                        <m:den>
                          <m:r>
                            <a:rPr lang="en-US" sz="1100" b="0" i="1">
                              <a:latin typeface="Cambria Math"/>
                            </a:rPr>
                            <m:t>𝜆</m:t>
                          </m:r>
                        </m:den>
                      </m:f>
                      <m:r>
                        <a:rPr lang="en-US" sz="1100" b="0" i="1">
                          <a:latin typeface="Cambria Math"/>
                        </a:rPr>
                        <m:t> 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+20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d>
                        <m:d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n-US" sz="11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en-US" sz="1100" b="0" i="1">
                                  <a:latin typeface="Cambria Math"/>
                                </a:rPr>
                                <m:t>𝑟</m:t>
                              </m:r>
                            </m:e>
                            <m:sub>
                              <m:r>
                                <a:rPr lang="en-US" sz="1100" b="0" i="1">
                                  <a:latin typeface="Cambria Math"/>
                                </a:rPr>
                                <m:t>1</m:t>
                              </m:r>
                            </m:sub>
                          </m:sSub>
                          <m:r>
                            <a:rPr lang="en-US" sz="1100" b="0" i="1">
                              <a:latin typeface="Cambria Math"/>
                            </a:rPr>
                            <m:t>+</m:t>
                          </m:r>
                          <m:sSub>
                            <m:sSubPr>
                              <m:ctrlPr>
                                <a:rPr lang="en-US" sz="11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en-US" sz="1100" b="0" i="1">
                                  <a:latin typeface="Cambria Math"/>
                                </a:rPr>
                                <m:t>𝑛</m:t>
                              </m:r>
                            </m:e>
                            <m:sub>
                              <m:r>
                                <a:rPr lang="en-US" sz="1100" b="0" i="1">
                                  <a:latin typeface="Cambria Math"/>
                                </a:rPr>
                                <m:t>𝑎𝑡𝑚</m:t>
                              </m:r>
                            </m:sub>
                          </m:sSub>
                          <m:sSub>
                            <m:sSubPr>
                              <m:ctrlPr>
                                <a:rPr lang="en-US" sz="11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en-US" sz="1100" b="0" i="1">
                                  <a:latin typeface="Cambria Math"/>
                                </a:rPr>
                                <m:t>𝑟</m:t>
                              </m:r>
                            </m:e>
                            <m:sub>
                              <m:r>
                                <a:rPr lang="en-US" sz="1100" b="0" i="1">
                                  <a:latin typeface="Cambria Math"/>
                                </a:rPr>
                                <m:t>2</m:t>
                              </m:r>
                            </m:sub>
                          </m:sSub>
                          <m:r>
                            <a:rPr lang="en-US" sz="1100" b="0" i="1">
                              <a:latin typeface="Cambria Math"/>
                            </a:rPr>
                            <m:t> </m:t>
                          </m:r>
                        </m:e>
                      </m:d>
                      <m:r>
                        <a:rPr lang="en-US" sz="1100" b="0" i="1">
                          <a:latin typeface="Cambria Math"/>
                        </a:rPr>
                        <m:t>]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, </m:t>
                  </m:r>
                  <m:r>
                    <a:rPr lang="en-US" sz="1100" b="0" i="1">
                      <a:latin typeface="Cambria Math"/>
                    </a:rPr>
                    <m:t>𝑤h𝑒𝑟𝑒</m:t>
                  </m:r>
                  <m:r>
                    <a:rPr lang="en-US" sz="1100" b="0" i="1">
                      <a:latin typeface="Cambria Math"/>
                    </a:rPr>
                    <m:t>  </m:t>
                  </m:r>
                  <m:r>
                    <a:rPr lang="en-US" sz="1100" b="0" i="1">
                      <a:latin typeface="Cambria Math"/>
                    </a:rPr>
                    <m:t>𝜆</m:t>
                  </m:r>
                  <m:r>
                    <a:rPr lang="en-US" sz="11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en-US" sz="1100" b="0" i="1">
                          <a:latin typeface="Cambria Math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/>
                        </a:rPr>
                        <m:t>𝑐</m:t>
                      </m:r>
                    </m:num>
                    <m:den>
                      <m:r>
                        <a:rPr lang="en-US" sz="1100" b="0" i="1">
                          <a:latin typeface="Cambria Math"/>
                        </a:rPr>
                        <m:t>𝑓</m:t>
                      </m:r>
                    </m:den>
                  </m:f>
                  <m:r>
                    <a:rPr lang="en-US" sz="1100" b="0" i="1">
                      <a:latin typeface="Cambria Math"/>
                    </a:rPr>
                    <m:t>=0.1</m:t>
                  </m:r>
                  <m:r>
                    <a:rPr lang="en-US" sz="1100" b="0" i="1">
                      <a:latin typeface="Cambria Math"/>
                    </a:rPr>
                    <m:t>𝑚</m:t>
                  </m:r>
                  <m:r>
                    <a:rPr lang="en-US" sz="1100" b="0" i="1">
                      <a:latin typeface="Cambria Math"/>
                    </a:rPr>
                    <m:t>,  </m:t>
                  </m:r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𝑟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1</m:t>
                      </m:r>
                    </m:sub>
                  </m:sSub>
                  <m:r>
                    <a:rPr lang="en-US" sz="1100" b="0" i="1">
                      <a:latin typeface="Cambria Math"/>
                    </a:rPr>
                    <m:t>=</m:t>
                  </m:r>
                  <m:r>
                    <a:rPr lang="en-US" sz="1100" b="0" i="1">
                      <a:latin typeface="Cambria Math"/>
                    </a:rPr>
                    <m:t>𝐹𝑟𝑒𝑒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𝑠𝑝𝑎𝑐𝑒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𝑑𝑖𝑠𝑡𝑎𝑛𝑐𝑒</m:t>
                  </m:r>
                  <m:r>
                    <a:rPr lang="en-US" sz="1100" b="0" i="1">
                      <a:latin typeface="Cambria Math"/>
                    </a:rPr>
                    <m:t>=18756 </m:t>
                  </m:r>
                  <m:r>
                    <a:rPr lang="en-US" sz="1100" b="0" i="1">
                      <a:latin typeface="Cambria Math"/>
                    </a:rPr>
                    <m:t>𝑘𝑚</m:t>
                  </m:r>
                  <m:r>
                    <a:rPr lang="en-US" sz="1100" b="0" i="1">
                      <a:latin typeface="Cambria Math"/>
                    </a:rPr>
                    <m:t>, </m:t>
                  </m:r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 </m:t>
                      </m:r>
                      <m:r>
                        <a:rPr lang="en-US" sz="1100" b="0" i="1">
                          <a:latin typeface="Cambria Math"/>
                        </a:rPr>
                        <m:t>𝑟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en-US" sz="1100" b="0" i="1">
                      <a:latin typeface="Cambria Math"/>
                    </a:rPr>
                    <m:t>=</m:t>
                  </m:r>
                  <m:r>
                    <a:rPr lang="en-US" sz="1100" b="0" i="1">
                      <a:latin typeface="Cambria Math"/>
                    </a:rPr>
                    <m:t>𝐴𝑡𝑚𝑜𝑠𝑝h𝑒𝑟𝑒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𝑟𝑎𝑑𝑖𝑢𝑠</m:t>
                  </m:r>
                  <m:r>
                    <a:rPr lang="en-US" sz="1100" b="0" i="1">
                      <a:latin typeface="Cambria Math"/>
                    </a:rPr>
                    <m:t>=50 </m:t>
                  </m:r>
                  <m:r>
                    <a:rPr lang="en-US" sz="1100" b="0" i="1">
                      <a:latin typeface="Cambria Math"/>
                    </a:rPr>
                    <m:t>𝑘𝑚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d>
                    <m:dPr>
                      <m:ctrlPr>
                        <a:rPr lang="en-US" sz="1100" b="0" i="1">
                          <a:latin typeface="Cambria Math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max</m:t>
                      </m:r>
                    </m:e>
                  </m:d>
                  <m:r>
                    <a:rPr lang="en-US" sz="1100" b="0" i="0">
                      <a:latin typeface="Cambria Math"/>
                    </a:rPr>
                    <m:t>, 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𝑛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𝑎𝑡𝑚</m:t>
                      </m:r>
                    </m:sub>
                  </m:sSub>
                  <m:r>
                    <a:rPr lang="en-US" sz="1100" b="0" i="0">
                      <a:latin typeface="Cambria Math"/>
                    </a:rPr>
                    <m:t>=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refractiv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e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index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of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atmposphere</m:t>
                  </m:r>
                  <m:r>
                    <a:rPr lang="en-US" sz="1100" b="0" i="0">
                      <a:latin typeface="Cambria Math"/>
                    </a:rPr>
                    <m:t>=1.581138</m:t>
                  </m:r>
                </m:oMath>
              </a14:m>
              <a:r>
                <a:rPr lang="en-US" sz="1100" baseline="0"/>
                <a:t> </a:t>
              </a:r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772024" y="2300286"/>
              <a:ext cx="4552951" cy="7477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𝑆𝑝𝑎𝑐𝑒 𝐿𝑜𝑠𝑠=− [20 log⁡〖4𝜋/𝜆  〗+20 log⁡〖(𝑟_1+𝑛_𝑎𝑡𝑚 𝑟_2  )]〗, 𝑤ℎ𝑒𝑟𝑒  𝜆=𝑐/𝑓=0.1𝑚,  𝑟_1=𝐹𝑟𝑒𝑒 𝑠𝑝𝑎𝑐𝑒 𝑑𝑖𝑠𝑡𝑎𝑛𝑐𝑒=18756 𝑘𝑚, 〖 𝑟〗_2=𝐴𝑡𝑚𝑜𝑠𝑝ℎ𝑒𝑟𝑒 𝑟𝑎𝑑𝑖𝑢𝑠=50 𝑘𝑚 (max),  𝑛_𝑎𝑡𝑚=refractiv e index of atmposphere=1.581138</a:t>
              </a:r>
              <a:r>
                <a:rPr lang="en-US" sz="1100" baseline="0"/>
                <a:t>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685800</xdr:colOff>
      <xdr:row>13</xdr:row>
      <xdr:rowOff>61912</xdr:rowOff>
    </xdr:from>
    <xdr:ext cx="914400" cy="264560"/>
    <xdr:sp macro="" textlink="">
      <xdr:nvSpPr>
        <xdr:cNvPr id="4" name="TextBox 3"/>
        <xdr:cNvSpPr txBox="1"/>
      </xdr:nvSpPr>
      <xdr:spPr>
        <a:xfrm>
          <a:off x="7067550" y="37385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913341</xdr:colOff>
      <xdr:row>13</xdr:row>
      <xdr:rowOff>63499</xdr:rowOff>
    </xdr:from>
    <xdr:ext cx="819150" cy="228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5453591" y="4540249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𝜂</m:t>
                    </m:r>
                    <m:r>
                      <a:rPr lang="en-US" sz="1100" b="0" i="1">
                        <a:latin typeface="Cambria Math"/>
                      </a:rPr>
                      <m:t>=0.6</m:t>
                    </m:r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5453591" y="4540249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𝜂=0.6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4</xdr:col>
      <xdr:colOff>1764242</xdr:colOff>
      <xdr:row>13</xdr:row>
      <xdr:rowOff>13758</xdr:rowOff>
    </xdr:from>
    <xdr:to>
      <xdr:col>4</xdr:col>
      <xdr:colOff>3364442</xdr:colOff>
      <xdr:row>14</xdr:row>
      <xdr:rowOff>21166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4492" y="4490508"/>
          <a:ext cx="1600200" cy="377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919692</xdr:colOff>
      <xdr:row>15</xdr:row>
      <xdr:rowOff>92603</xdr:rowOff>
    </xdr:from>
    <xdr:ext cx="914400" cy="27526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4539192" y="5098520"/>
              <a:ext cx="9144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𝑘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𝑠𝑦𝑠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𝐵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4539192" y="5098520"/>
              <a:ext cx="9144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𝑃_𝑛=𝑘𝑇_𝑠𝑦𝑠 𝐵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686860</xdr:colOff>
      <xdr:row>16</xdr:row>
      <xdr:rowOff>140757</xdr:rowOff>
    </xdr:from>
    <xdr:ext cx="914400" cy="31432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4306360" y="5305424"/>
              <a:ext cx="914400" cy="314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𝑠𝑦𝑠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4306360" y="5305424"/>
              <a:ext cx="914400" cy="314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𝑇_𝑠𝑦𝑠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209549</xdr:colOff>
      <xdr:row>26</xdr:row>
      <xdr:rowOff>4762</xdr:rowOff>
    </xdr:from>
    <xdr:ext cx="212407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6591299" y="6348412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𝐶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𝐵</m:t>
                    </m:r>
                    <m:r>
                      <a:rPr lang="en-US" sz="1100" b="0" i="1">
                        <a:latin typeface="Cambria Math"/>
                      </a:rPr>
                      <m:t> 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𝑙𝑜𝑔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(1+</m:t>
                    </m:r>
                    <m:r>
                      <a:rPr lang="en-US" sz="1100" b="0" i="1">
                        <a:latin typeface="Cambria Math"/>
                      </a:rPr>
                      <m:t>𝑆𝑁𝑅</m:t>
                    </m:r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6591299" y="6348412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𝐶=𝐵 〖𝑙𝑜𝑔〗_2 (1+𝑆𝑁𝑅)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1809750</xdr:colOff>
      <xdr:row>26</xdr:row>
      <xdr:rowOff>233362</xdr:rowOff>
    </xdr:from>
    <xdr:ext cx="50482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2419350" y="6577012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−6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2419350" y="6577012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〖10〗^(−6)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400050</xdr:colOff>
      <xdr:row>26</xdr:row>
      <xdr:rowOff>195262</xdr:rowOff>
    </xdr:from>
    <xdr:ext cx="1809750" cy="3008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5143500" y="4814887"/>
              <a:ext cx="1809750" cy="3008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𝐵𝐸𝑅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𝑄𝑃𝑆𝐾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=2</m:t>
                    </m:r>
                    <m:r>
                      <a:rPr lang="en-US" sz="1100" b="0" i="1">
                        <a:latin typeface="Cambria Math"/>
                      </a:rPr>
                      <m:t>𝑄</m:t>
                    </m:r>
                    <m:r>
                      <a:rPr lang="en-US" sz="1100" b="0" i="1">
                        <a:latin typeface="Cambria Math"/>
                      </a:rPr>
                      <m:t>(</m:t>
                    </m:r>
                    <m:rad>
                      <m:radPr>
                        <m:degHide m:val="on"/>
                        <m:ctrlPr>
                          <a:rPr lang="en-US" sz="11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latin typeface="Cambria Math"/>
                          </a:rPr>
                          <m:t>2 </m:t>
                        </m:r>
                        <m:r>
                          <a:rPr lang="en-US" sz="1100" b="0" i="1">
                            <a:latin typeface="Cambria Math"/>
                          </a:rPr>
                          <m:t>𝐶</m:t>
                        </m:r>
                        <m:r>
                          <a:rPr lang="en-US" sz="1100" b="0" i="1">
                            <a:latin typeface="Cambria Math"/>
                          </a:rPr>
                          <m:t>/</m:t>
                        </m:r>
                        <m:r>
                          <a:rPr lang="en-US" sz="1100" b="0" i="1">
                            <a:latin typeface="Cambria Math"/>
                          </a:rPr>
                          <m:t>𝑁</m:t>
                        </m:r>
                      </m:e>
                    </m:rad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5143500" y="4814887"/>
              <a:ext cx="1809750" cy="3008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〖</a:t>
              </a:r>
              <a:r>
                <a:rPr lang="en-US" sz="1100" b="0" i="0">
                  <a:latin typeface="Cambria Math"/>
                </a:rPr>
                <a:t>𝐵𝐸𝑅〗_𝑄𝑃𝑆𝐾=2𝑄(√(2 𝐶/𝑁))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392108</xdr:colOff>
      <xdr:row>3</xdr:row>
      <xdr:rowOff>191689</xdr:rowOff>
    </xdr:from>
    <xdr:ext cx="1802607" cy="41184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/>
            <xdr:cNvSpPr txBox="1"/>
          </xdr:nvSpPr>
          <xdr:spPr>
            <a:xfrm>
              <a:off x="392108" y="1313522"/>
              <a:ext cx="1802607" cy="411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</a:rPr>
                      <m:t>𝝀</m:t>
                    </m:r>
                    <m:r>
                      <a:rPr lang="en-US" sz="1100" b="1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/>
                          </a:rPr>
                          <m:t>𝒄</m:t>
                        </m:r>
                      </m:num>
                      <m:den>
                        <m:r>
                          <a:rPr lang="en-US" sz="1100" b="1" i="1">
                            <a:latin typeface="Cambria Math"/>
                          </a:rPr>
                          <m:t>𝒇</m:t>
                        </m:r>
                      </m:den>
                    </m:f>
                    <m:r>
                      <a:rPr lang="en-US" sz="1100" b="1" i="1">
                        <a:latin typeface="Cambria Math"/>
                      </a:rPr>
                      <m:t>=</m:t>
                    </m:r>
                    <m:r>
                      <a:rPr lang="en-US" sz="1100" b="1" i="1">
                        <a:latin typeface="Cambria Math"/>
                      </a:rPr>
                      <m:t>𝟎</m:t>
                    </m:r>
                    <m:r>
                      <a:rPr lang="en-US" sz="1100" b="1" i="1">
                        <a:latin typeface="Cambria Math"/>
                      </a:rPr>
                      <m:t>.</m:t>
                    </m:r>
                    <m:r>
                      <a:rPr lang="en-US" sz="1100" b="1" i="1">
                        <a:latin typeface="Cambria Math"/>
                      </a:rPr>
                      <m:t>𝟏</m:t>
                    </m:r>
                    <m:r>
                      <a:rPr lang="en-US" sz="1100" b="1" i="1">
                        <a:latin typeface="Cambria Math"/>
                      </a:rPr>
                      <m:t> </m:t>
                    </m:r>
                    <m:r>
                      <a:rPr lang="en-US" sz="1100" b="1" i="1">
                        <a:latin typeface="Cambria Math"/>
                      </a:rPr>
                      <m:t>𝒎</m:t>
                    </m:r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" name="TextBox 14"/>
            <xdr:cNvSpPr txBox="1"/>
          </xdr:nvSpPr>
          <xdr:spPr>
            <a:xfrm>
              <a:off x="392108" y="1313522"/>
              <a:ext cx="1802607" cy="411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𝝀=𝒄/𝒇=𝟎.𝟏 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1111251</xdr:colOff>
      <xdr:row>35</xdr:row>
      <xdr:rowOff>104246</xdr:rowOff>
    </xdr:from>
    <xdr:ext cx="1647825" cy="22383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5651501" y="8983663"/>
              <a:ext cx="1647825" cy="223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𝑃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𝑡</m:t>
                      </m:r>
                    </m:sub>
                  </m:sSub>
                </m:oMath>
              </a14:m>
              <a:r>
                <a:rPr lang="en-US" sz="1100"/>
                <a:t> (dB)= 10</a:t>
              </a:r>
              <a:r>
                <a:rPr lang="en-US" sz="1100" baseline="0"/>
                <a:t> log (P)</a:t>
              </a:r>
              <a:endParaRPr lang="en-US" sz="1100"/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5651501" y="8983663"/>
              <a:ext cx="1647825" cy="223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𝑃_𝑡</a:t>
              </a:r>
              <a:r>
                <a:rPr lang="en-US" sz="1100"/>
                <a:t> (dB)= 10</a:t>
              </a:r>
              <a:r>
                <a:rPr lang="en-US" sz="1100" baseline="0"/>
                <a:t> log (P)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28574</xdr:colOff>
      <xdr:row>41</xdr:row>
      <xdr:rowOff>14286</xdr:rowOff>
    </xdr:from>
    <xdr:ext cx="4552951" cy="7477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4918074" y="4247619"/>
              <a:ext cx="4552951" cy="7477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/>
                    </a:rPr>
                    <m:t>𝑆𝑝𝑎𝑐𝑒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𝐿𝑜𝑠𝑠</m:t>
                  </m:r>
                  <m:r>
                    <a:rPr lang="en-US" sz="1100" b="0" i="1">
                      <a:latin typeface="Cambria Math"/>
                    </a:rPr>
                    <m:t>=− [20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f>
                        <m:f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en-US" sz="1100" b="0" i="1">
                              <a:latin typeface="Cambria Math"/>
                            </a:rPr>
                            <m:t>4</m:t>
                          </m:r>
                          <m:r>
                            <a:rPr lang="en-US" sz="1100" b="0" i="1">
                              <a:latin typeface="Cambria Math"/>
                            </a:rPr>
                            <m:t>𝜋</m:t>
                          </m:r>
                        </m:num>
                        <m:den>
                          <m:r>
                            <a:rPr lang="en-US" sz="1100" b="0" i="1">
                              <a:latin typeface="Cambria Math"/>
                            </a:rPr>
                            <m:t>𝜆</m:t>
                          </m:r>
                        </m:den>
                      </m:f>
                      <m:r>
                        <a:rPr lang="en-US" sz="1100" b="0" i="1">
                          <a:latin typeface="Cambria Math"/>
                        </a:rPr>
                        <m:t> 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+20</m:t>
                  </m:r>
                  <m:func>
                    <m:funcPr>
                      <m:ctrlPr>
                        <a:rPr lang="en-US" sz="11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log</m:t>
                      </m:r>
                    </m:fName>
                    <m:e>
                      <m:d>
                        <m:dPr>
                          <m:ctrlPr>
                            <a:rPr lang="en-US" sz="1100" b="0" i="1">
                              <a:latin typeface="Cambria Math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n-US" sz="11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en-US" sz="1100" b="0" i="1">
                                  <a:latin typeface="Cambria Math"/>
                                </a:rPr>
                                <m:t>𝑟</m:t>
                              </m:r>
                            </m:e>
                            <m:sub>
                              <m:r>
                                <a:rPr lang="en-US" sz="1100" b="0" i="1">
                                  <a:latin typeface="Cambria Math"/>
                                </a:rPr>
                                <m:t>1</m:t>
                              </m:r>
                            </m:sub>
                          </m:sSub>
                          <m:r>
                            <a:rPr lang="en-US" sz="1100" b="0" i="1">
                              <a:latin typeface="Cambria Math"/>
                            </a:rPr>
                            <m:t>+</m:t>
                          </m:r>
                          <m:sSub>
                            <m:sSubPr>
                              <m:ctrlPr>
                                <a:rPr lang="en-US" sz="11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en-US" sz="1100" b="0" i="1">
                                  <a:latin typeface="Cambria Math"/>
                                </a:rPr>
                                <m:t>𝑛</m:t>
                              </m:r>
                            </m:e>
                            <m:sub>
                              <m:r>
                                <a:rPr lang="en-US" sz="1100" b="0" i="1">
                                  <a:latin typeface="Cambria Math"/>
                                </a:rPr>
                                <m:t>𝑎𝑡𝑚</m:t>
                              </m:r>
                            </m:sub>
                          </m:sSub>
                          <m:sSub>
                            <m:sSubPr>
                              <m:ctrlPr>
                                <a:rPr lang="en-US" sz="11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en-US" sz="1100" b="0" i="1">
                                  <a:latin typeface="Cambria Math"/>
                                </a:rPr>
                                <m:t>𝑟</m:t>
                              </m:r>
                            </m:e>
                            <m:sub>
                              <m:r>
                                <a:rPr lang="en-US" sz="1100" b="0" i="1">
                                  <a:latin typeface="Cambria Math"/>
                                </a:rPr>
                                <m:t>2</m:t>
                              </m:r>
                            </m:sub>
                          </m:sSub>
                          <m:r>
                            <a:rPr lang="en-US" sz="1100" b="0" i="1">
                              <a:latin typeface="Cambria Math"/>
                            </a:rPr>
                            <m:t> </m:t>
                          </m:r>
                        </m:e>
                      </m:d>
                      <m:r>
                        <a:rPr lang="en-US" sz="1100" b="0" i="1">
                          <a:latin typeface="Cambria Math"/>
                        </a:rPr>
                        <m:t>]</m:t>
                      </m:r>
                    </m:e>
                  </m:func>
                  <m:r>
                    <a:rPr lang="en-US" sz="1100" b="0" i="1">
                      <a:latin typeface="Cambria Math"/>
                    </a:rPr>
                    <m:t>, </m:t>
                  </m:r>
                  <m:r>
                    <a:rPr lang="en-US" sz="1100" b="0" i="1">
                      <a:latin typeface="Cambria Math"/>
                    </a:rPr>
                    <m:t>𝑤h𝑒𝑟𝑒</m:t>
                  </m:r>
                  <m:r>
                    <a:rPr lang="en-US" sz="1100" b="0" i="1">
                      <a:latin typeface="Cambria Math"/>
                    </a:rPr>
                    <m:t>  </m:t>
                  </m:r>
                  <m:r>
                    <a:rPr lang="en-US" sz="1100" b="0" i="1">
                      <a:latin typeface="Cambria Math"/>
                    </a:rPr>
                    <m:t>𝜆</m:t>
                  </m:r>
                  <m:r>
                    <a:rPr lang="en-US" sz="11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en-US" sz="1100" b="0" i="1">
                          <a:latin typeface="Cambria Math"/>
                        </a:rPr>
                      </m:ctrlPr>
                    </m:fPr>
                    <m:num>
                      <m:r>
                        <a:rPr lang="en-US" sz="1100" b="0" i="1">
                          <a:latin typeface="Cambria Math"/>
                        </a:rPr>
                        <m:t>𝑐</m:t>
                      </m:r>
                    </m:num>
                    <m:den>
                      <m:r>
                        <a:rPr lang="en-US" sz="1100" b="0" i="1">
                          <a:latin typeface="Cambria Math"/>
                        </a:rPr>
                        <m:t>𝑓</m:t>
                      </m:r>
                    </m:den>
                  </m:f>
                  <m:r>
                    <a:rPr lang="en-US" sz="1100" b="0" i="1">
                      <a:latin typeface="Cambria Math"/>
                    </a:rPr>
                    <m:t>=0.1</m:t>
                  </m:r>
                  <m:r>
                    <a:rPr lang="en-US" sz="1100" b="0" i="1">
                      <a:latin typeface="Cambria Math"/>
                    </a:rPr>
                    <m:t>𝑚</m:t>
                  </m:r>
                  <m:r>
                    <a:rPr lang="en-US" sz="1100" b="0" i="1">
                      <a:latin typeface="Cambria Math"/>
                    </a:rPr>
                    <m:t>,  </m:t>
                  </m:r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𝑟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1</m:t>
                      </m:r>
                    </m:sub>
                  </m:sSub>
                  <m:r>
                    <a:rPr lang="en-US" sz="1100" b="0" i="1">
                      <a:latin typeface="Cambria Math"/>
                    </a:rPr>
                    <m:t>=</m:t>
                  </m:r>
                  <m:r>
                    <a:rPr lang="en-US" sz="1100" b="0" i="1">
                      <a:latin typeface="Cambria Math"/>
                    </a:rPr>
                    <m:t>𝐹𝑟𝑒𝑒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𝑠𝑝𝑎𝑐𝑒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𝑑𝑖𝑠𝑡𝑎𝑛𝑐𝑒</m:t>
                  </m:r>
                  <m:r>
                    <a:rPr lang="en-US" sz="1100" b="0" i="1">
                      <a:latin typeface="Cambria Math"/>
                    </a:rPr>
                    <m:t>=18756 </m:t>
                  </m:r>
                  <m:r>
                    <a:rPr lang="en-US" sz="1100" b="0" i="1">
                      <a:latin typeface="Cambria Math"/>
                    </a:rPr>
                    <m:t>𝑘𝑚</m:t>
                  </m:r>
                  <m:r>
                    <a:rPr lang="en-US" sz="1100" b="0" i="1">
                      <a:latin typeface="Cambria Math"/>
                    </a:rPr>
                    <m:t>, </m:t>
                  </m:r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 </m:t>
                      </m:r>
                      <m:r>
                        <a:rPr lang="en-US" sz="1100" b="0" i="1">
                          <a:latin typeface="Cambria Math"/>
                        </a:rPr>
                        <m:t>𝑟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en-US" sz="1100" b="0" i="1">
                      <a:latin typeface="Cambria Math"/>
                    </a:rPr>
                    <m:t>=</m:t>
                  </m:r>
                  <m:r>
                    <a:rPr lang="en-US" sz="1100" b="0" i="1">
                      <a:latin typeface="Cambria Math"/>
                    </a:rPr>
                    <m:t>𝐴𝑡𝑚𝑜𝑠𝑝h𝑒𝑟𝑒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r>
                    <a:rPr lang="en-US" sz="1100" b="0" i="1">
                      <a:latin typeface="Cambria Math"/>
                    </a:rPr>
                    <m:t>𝑟𝑎𝑑𝑖𝑢𝑠</m:t>
                  </m:r>
                  <m:r>
                    <a:rPr lang="en-US" sz="1100" b="0" i="1">
                      <a:latin typeface="Cambria Math"/>
                    </a:rPr>
                    <m:t>=50 </m:t>
                  </m:r>
                  <m:r>
                    <a:rPr lang="en-US" sz="1100" b="0" i="1">
                      <a:latin typeface="Cambria Math"/>
                    </a:rPr>
                    <m:t>𝑘𝑚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d>
                    <m:dPr>
                      <m:ctrlPr>
                        <a:rPr lang="en-US" sz="1100" b="0" i="1">
                          <a:latin typeface="Cambria Math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100" b="0" i="0">
                          <a:latin typeface="Cambria Math"/>
                        </a:rPr>
                        <m:t>max</m:t>
                      </m:r>
                    </m:e>
                  </m:d>
                  <m:r>
                    <a:rPr lang="en-US" sz="1100" b="0" i="0">
                      <a:latin typeface="Cambria Math"/>
                    </a:rPr>
                    <m:t>, </m:t>
                  </m:r>
                  <m:r>
                    <a:rPr lang="en-US" sz="1100" b="0" i="1">
                      <a:latin typeface="Cambria Math"/>
                    </a:rPr>
                    <m:t> </m:t>
                  </m:r>
                  <m:sSub>
                    <m:sSubPr>
                      <m:ctrlPr>
                        <a:rPr lang="en-US" sz="1100" b="0" i="1">
                          <a:latin typeface="Cambria Math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𝑛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𝑎𝑡𝑚</m:t>
                      </m:r>
                    </m:sub>
                  </m:sSub>
                  <m:r>
                    <a:rPr lang="en-US" sz="1100" b="0" i="0">
                      <a:latin typeface="Cambria Math"/>
                    </a:rPr>
                    <m:t>=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refractiv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e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index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of</m:t>
                  </m:r>
                  <m:r>
                    <a:rPr lang="en-US" sz="1100" b="0" i="0"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100" b="0" i="0">
                      <a:latin typeface="Cambria Math"/>
                    </a:rPr>
                    <m:t>atmposphere</m:t>
                  </m:r>
                  <m:r>
                    <a:rPr lang="en-US" sz="1100" b="0" i="0">
                      <a:latin typeface="Cambria Math"/>
                    </a:rPr>
                    <m:t>=1.581138</m:t>
                  </m:r>
                </m:oMath>
              </a14:m>
              <a:r>
                <a:rPr lang="en-US" sz="1100" baseline="0"/>
                <a:t> </a:t>
              </a:r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4918074" y="4247619"/>
              <a:ext cx="4552951" cy="7477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US" sz="1100" b="0" i="0">
                  <a:latin typeface="Cambria Math"/>
                </a:rPr>
                <a:t>𝑆𝑝𝑎𝑐𝑒 𝐿𝑜𝑠𝑠=− [20 log⁡〖4𝜋/𝜆  〗+20 log⁡〖(𝑟_1+𝑛_𝑎𝑡𝑚 𝑟_2  )]〗, 𝑤ℎ𝑒𝑟𝑒  𝜆=𝑐/𝑓=0.1𝑚,  𝑟_1=𝐹𝑟𝑒𝑒 𝑠𝑝𝑎𝑐𝑒 𝑑𝑖𝑠𝑡𝑎𝑛𝑐𝑒=18756 𝑘𝑚, 〖 𝑟〗_2=𝐴𝑡𝑚𝑜𝑠𝑝ℎ𝑒𝑟𝑒 𝑟𝑎𝑑𝑖𝑢𝑠=50 𝑘𝑚 (max),  𝑛_𝑎𝑡𝑚=refractiv e index of atmposphere=1.581138</a:t>
              </a:r>
              <a:r>
                <a:rPr lang="en-US" sz="1100" baseline="0"/>
                <a:t>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685800</xdr:colOff>
      <xdr:row>38</xdr:row>
      <xdr:rowOff>61912</xdr:rowOff>
    </xdr:from>
    <xdr:ext cx="914400" cy="264560"/>
    <xdr:sp macro="" textlink="">
      <xdr:nvSpPr>
        <xdr:cNvPr id="18" name="TextBox 17"/>
        <xdr:cNvSpPr txBox="1"/>
      </xdr:nvSpPr>
      <xdr:spPr>
        <a:xfrm>
          <a:off x="5575300" y="5639329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807508</xdr:colOff>
      <xdr:row>38</xdr:row>
      <xdr:rowOff>60324</xdr:rowOff>
    </xdr:from>
    <xdr:ext cx="819150" cy="2286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/>
            <xdr:cNvSpPr txBox="1"/>
          </xdr:nvSpPr>
          <xdr:spPr>
            <a:xfrm>
              <a:off x="5347758" y="9627657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𝜂</m:t>
                    </m:r>
                    <m:r>
                      <a:rPr lang="en-US" sz="1100" b="0" i="1">
                        <a:latin typeface="Cambria Math"/>
                      </a:rPr>
                      <m:t>=0.6</m:t>
                    </m:r>
                  </m:oMath>
                </m:oMathPara>
              </a14:m>
              <a:endParaRPr lang="en-US" sz="1100" b="0"/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20" name="TextBox 19"/>
            <xdr:cNvSpPr txBox="1"/>
          </xdr:nvSpPr>
          <xdr:spPr>
            <a:xfrm>
              <a:off x="5347758" y="9627657"/>
              <a:ext cx="819150" cy="228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𝜂=0.6</a:t>
              </a:r>
              <a:endParaRPr lang="en-US" sz="1100" b="0"/>
            </a:p>
            <a:p>
              <a:endParaRPr lang="en-US" sz="1100"/>
            </a:p>
          </xdr:txBody>
        </xdr:sp>
      </mc:Fallback>
    </mc:AlternateContent>
    <xdr:clientData/>
  </xdr:oneCellAnchor>
  <xdr:twoCellAnchor>
    <xdr:from>
      <xdr:col>4</xdr:col>
      <xdr:colOff>1647825</xdr:colOff>
      <xdr:row>38</xdr:row>
      <xdr:rowOff>13758</xdr:rowOff>
    </xdr:from>
    <xdr:to>
      <xdr:col>4</xdr:col>
      <xdr:colOff>3248025</xdr:colOff>
      <xdr:row>39</xdr:row>
      <xdr:rowOff>10583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8075" y="9581091"/>
          <a:ext cx="1600200" cy="356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919693</xdr:colOff>
      <xdr:row>45</xdr:row>
      <xdr:rowOff>92604</xdr:rowOff>
    </xdr:from>
    <xdr:ext cx="914400" cy="27526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/>
            <xdr:cNvSpPr txBox="1"/>
          </xdr:nvSpPr>
          <xdr:spPr>
            <a:xfrm>
              <a:off x="4539193" y="12009437"/>
              <a:ext cx="9144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𝑃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𝑘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𝑠𝑦𝑠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𝐵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3" name="TextBox 22"/>
            <xdr:cNvSpPr txBox="1"/>
          </xdr:nvSpPr>
          <xdr:spPr>
            <a:xfrm>
              <a:off x="4539193" y="12009437"/>
              <a:ext cx="914400" cy="2752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𝑃_𝑛=𝑘𝑇_𝑠𝑦𝑠 𝐵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665709</xdr:colOff>
      <xdr:row>46</xdr:row>
      <xdr:rowOff>87843</xdr:rowOff>
    </xdr:from>
    <xdr:ext cx="914400" cy="31432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/>
            <xdr:cNvSpPr txBox="1"/>
          </xdr:nvSpPr>
          <xdr:spPr>
            <a:xfrm>
              <a:off x="4285209" y="12163426"/>
              <a:ext cx="914400" cy="314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𝑇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𝑠𝑦𝑠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4" name="TextBox 23"/>
            <xdr:cNvSpPr txBox="1"/>
          </xdr:nvSpPr>
          <xdr:spPr>
            <a:xfrm>
              <a:off x="4285209" y="12163426"/>
              <a:ext cx="914400" cy="31432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𝑇_𝑠𝑦𝑠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622315</xdr:colOff>
      <xdr:row>55</xdr:row>
      <xdr:rowOff>100014</xdr:rowOff>
    </xdr:from>
    <xdr:ext cx="2124075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TextBox 24"/>
            <xdr:cNvSpPr txBox="1"/>
          </xdr:nvSpPr>
          <xdr:spPr>
            <a:xfrm>
              <a:off x="4241815" y="13562014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𝐶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r>
                      <a:rPr lang="en-US" sz="1100" b="0" i="1">
                        <a:latin typeface="Cambria Math"/>
                      </a:rPr>
                      <m:t>𝐵</m:t>
                    </m:r>
                    <m:r>
                      <a:rPr lang="en-US" sz="1100" b="0" i="1">
                        <a:latin typeface="Cambria Math"/>
                      </a:rPr>
                      <m:t> 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𝑙𝑜𝑔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(1+</m:t>
                    </m:r>
                    <m:r>
                      <a:rPr lang="en-US" sz="1100" b="0" i="1">
                        <a:latin typeface="Cambria Math"/>
                      </a:rPr>
                      <m:t>𝑆𝑁𝑅</m:t>
                    </m:r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5" name="TextBox 24"/>
            <xdr:cNvSpPr txBox="1"/>
          </xdr:nvSpPr>
          <xdr:spPr>
            <a:xfrm>
              <a:off x="4241815" y="13562014"/>
              <a:ext cx="21240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𝐶=𝐵 〖𝑙𝑜𝑔〗_2 (1+𝑆𝑁𝑅)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1809750</xdr:colOff>
      <xdr:row>56</xdr:row>
      <xdr:rowOff>233362</xdr:rowOff>
    </xdr:from>
    <xdr:ext cx="50482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/>
            <xdr:cNvSpPr txBox="1"/>
          </xdr:nvSpPr>
          <xdr:spPr>
            <a:xfrm>
              <a:off x="2423583" y="6996112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−6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2423583" y="6996112"/>
              <a:ext cx="50482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〖10〗^(−6)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855148</xdr:colOff>
      <xdr:row>56</xdr:row>
      <xdr:rowOff>165629</xdr:rowOff>
    </xdr:from>
    <xdr:ext cx="1809750" cy="30085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/>
            <xdr:cNvSpPr txBox="1"/>
          </xdr:nvSpPr>
          <xdr:spPr>
            <a:xfrm>
              <a:off x="4474648" y="13786379"/>
              <a:ext cx="1809750" cy="3008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𝐵𝐸𝑅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𝑄𝑃𝑆𝐾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=2</m:t>
                    </m:r>
                    <m:r>
                      <a:rPr lang="en-US" sz="1100" b="0" i="1">
                        <a:latin typeface="Cambria Math"/>
                      </a:rPr>
                      <m:t>𝑄</m:t>
                    </m:r>
                    <m:r>
                      <a:rPr lang="en-US" sz="1100" b="0" i="1">
                        <a:latin typeface="Cambria Math"/>
                      </a:rPr>
                      <m:t>(</m:t>
                    </m:r>
                    <m:rad>
                      <m:radPr>
                        <m:degHide m:val="on"/>
                        <m:ctrlPr>
                          <a:rPr lang="en-US" sz="11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latin typeface="Cambria Math"/>
                          </a:rPr>
                          <m:t>2 </m:t>
                        </m:r>
                        <m:r>
                          <a:rPr lang="en-US" sz="1100" b="0" i="1">
                            <a:latin typeface="Cambria Math"/>
                          </a:rPr>
                          <m:t>𝐶</m:t>
                        </m:r>
                        <m:r>
                          <a:rPr lang="en-US" sz="1100" b="0" i="1">
                            <a:latin typeface="Cambria Math"/>
                          </a:rPr>
                          <m:t>/</m:t>
                        </m:r>
                        <m:r>
                          <a:rPr lang="en-US" sz="1100" b="0" i="1">
                            <a:latin typeface="Cambria Math"/>
                          </a:rPr>
                          <m:t>𝑁</m:t>
                        </m:r>
                      </m:e>
                    </m:rad>
                    <m:r>
                      <a:rPr lang="en-US" sz="11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7" name="TextBox 26"/>
            <xdr:cNvSpPr txBox="1"/>
          </xdr:nvSpPr>
          <xdr:spPr>
            <a:xfrm>
              <a:off x="4474648" y="13786379"/>
              <a:ext cx="1809750" cy="3008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〖</a:t>
              </a:r>
              <a:r>
                <a:rPr lang="en-US" sz="1100" b="0" i="0">
                  <a:latin typeface="Cambria Math"/>
                </a:rPr>
                <a:t>𝐵𝐸𝑅〗_𝑄𝑃𝑆𝐾=2𝑄(√(2 𝐶/𝑁))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529690</xdr:colOff>
      <xdr:row>33</xdr:row>
      <xdr:rowOff>244606</xdr:rowOff>
    </xdr:from>
    <xdr:ext cx="1802607" cy="41184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/>
            <xdr:cNvSpPr txBox="1"/>
          </xdr:nvSpPr>
          <xdr:spPr>
            <a:xfrm>
              <a:off x="529690" y="8330273"/>
              <a:ext cx="1802607" cy="411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</a:rPr>
                      <m:t>𝝀</m:t>
                    </m:r>
                    <m:r>
                      <a:rPr lang="en-US" sz="1100" b="1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/>
                          </a:rPr>
                          <m:t>𝒄</m:t>
                        </m:r>
                      </m:num>
                      <m:den>
                        <m:r>
                          <a:rPr lang="en-US" sz="1100" b="1" i="1">
                            <a:latin typeface="Cambria Math"/>
                          </a:rPr>
                          <m:t>𝒇</m:t>
                        </m:r>
                      </m:den>
                    </m:f>
                    <m:r>
                      <a:rPr lang="en-US" sz="1100" b="1" i="1">
                        <a:latin typeface="Cambria Math"/>
                      </a:rPr>
                      <m:t>=</m:t>
                    </m:r>
                    <m:r>
                      <a:rPr lang="en-US" sz="1100" b="1" i="1">
                        <a:latin typeface="Cambria Math"/>
                      </a:rPr>
                      <m:t>𝟖𝟓</m:t>
                    </m:r>
                    <m:r>
                      <a:rPr lang="en-US" sz="1100" b="1" i="1">
                        <a:latin typeface="Cambria Math"/>
                      </a:rPr>
                      <m:t>.</m:t>
                    </m:r>
                    <m:r>
                      <a:rPr lang="en-US" sz="1100" b="1" i="1">
                        <a:latin typeface="Cambria Math"/>
                      </a:rPr>
                      <m:t>𝟕𝟏</m:t>
                    </m:r>
                    <m:r>
                      <a:rPr lang="en-US" sz="1100" b="1" i="1">
                        <a:latin typeface="Cambria Math"/>
                      </a:rPr>
                      <m:t>𝒎𝒎</m:t>
                    </m:r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8" name="TextBox 27"/>
            <xdr:cNvSpPr txBox="1"/>
          </xdr:nvSpPr>
          <xdr:spPr>
            <a:xfrm>
              <a:off x="529690" y="8330273"/>
              <a:ext cx="1802607" cy="411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𝝀=𝒄/𝒇=𝟖𝟓.𝟕𝟏𝒎𝒎</a:t>
              </a:r>
              <a:endParaRPr lang="en-US" sz="11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zoomScale="90" zoomScaleNormal="90" workbookViewId="0">
      <selection activeCell="A5" sqref="A5:E5"/>
    </sheetView>
  </sheetViews>
  <sheetFormatPr defaultRowHeight="12.75" x14ac:dyDescent="0.2"/>
  <cols>
    <col min="1" max="1" width="9.140625" style="1"/>
    <col min="2" max="2" width="32.85546875" style="3" customWidth="1"/>
    <col min="3" max="3" width="11.28515625" style="1" bestFit="1" customWidth="1"/>
    <col min="4" max="4" width="13.85546875" style="1" bestFit="1" customWidth="1"/>
    <col min="5" max="5" width="69" style="3" customWidth="1"/>
    <col min="6" max="16384" width="9.140625" style="2"/>
  </cols>
  <sheetData>
    <row r="1" spans="1:5" ht="13.5" thickBot="1" x14ac:dyDescent="0.25">
      <c r="A1" s="4" t="s">
        <v>0</v>
      </c>
      <c r="B1" s="5"/>
      <c r="C1" s="5"/>
      <c r="D1" s="5"/>
      <c r="E1" s="6"/>
    </row>
    <row r="2" spans="1:5" ht="84.75" customHeight="1" thickBot="1" x14ac:dyDescent="0.25">
      <c r="A2" s="7" t="s">
        <v>50</v>
      </c>
      <c r="B2" s="8"/>
      <c r="C2" s="8"/>
      <c r="D2" s="8"/>
      <c r="E2" s="9"/>
    </row>
    <row r="3" spans="1:5" ht="13.5" thickBot="1" x14ac:dyDescent="0.25">
      <c r="A3" s="20" t="s">
        <v>49</v>
      </c>
      <c r="B3" s="20"/>
      <c r="C3" s="20"/>
      <c r="D3" s="20"/>
      <c r="E3" s="21"/>
    </row>
    <row r="4" spans="1:5" ht="45" customHeight="1" thickBot="1" x14ac:dyDescent="0.25">
      <c r="A4" s="68" t="s">
        <v>51</v>
      </c>
      <c r="B4" s="69"/>
      <c r="C4" s="17"/>
      <c r="D4" s="17"/>
      <c r="E4" s="18"/>
    </row>
    <row r="5" spans="1:5" ht="13.5" thickBot="1" x14ac:dyDescent="0.25">
      <c r="A5" s="75" t="s">
        <v>1</v>
      </c>
      <c r="B5" s="76" t="s">
        <v>15</v>
      </c>
      <c r="C5" s="75" t="s">
        <v>2</v>
      </c>
      <c r="D5" s="77" t="s">
        <v>16</v>
      </c>
      <c r="E5" s="19" t="s">
        <v>3</v>
      </c>
    </row>
    <row r="6" spans="1:5" x14ac:dyDescent="0.2">
      <c r="A6" s="14"/>
      <c r="B6" s="73" t="s">
        <v>17</v>
      </c>
      <c r="C6" s="14"/>
      <c r="D6" s="42"/>
      <c r="E6" s="74"/>
    </row>
    <row r="7" spans="1:5" x14ac:dyDescent="0.2">
      <c r="A7" s="11">
        <v>1</v>
      </c>
      <c r="B7" s="23" t="s">
        <v>4</v>
      </c>
      <c r="C7" s="11">
        <v>23.01</v>
      </c>
      <c r="D7" s="37" t="s">
        <v>5</v>
      </c>
      <c r="E7" s="30" t="s">
        <v>6</v>
      </c>
    </row>
    <row r="8" spans="1:5" x14ac:dyDescent="0.2">
      <c r="A8" s="11">
        <v>2</v>
      </c>
      <c r="B8" s="23" t="s">
        <v>7</v>
      </c>
      <c r="C8" s="11">
        <v>-1.5</v>
      </c>
      <c r="D8" s="37" t="s">
        <v>5</v>
      </c>
      <c r="E8" s="30"/>
    </row>
    <row r="9" spans="1:5" ht="24" customHeight="1" x14ac:dyDescent="0.2">
      <c r="A9" s="11">
        <v>3</v>
      </c>
      <c r="B9" s="23" t="s">
        <v>8</v>
      </c>
      <c r="C9" s="11">
        <v>60.326000000000001</v>
      </c>
      <c r="D9" s="37" t="s">
        <v>5</v>
      </c>
      <c r="E9" s="30" t="s">
        <v>21</v>
      </c>
    </row>
    <row r="10" spans="1:5" ht="38.25" customHeight="1" x14ac:dyDescent="0.2">
      <c r="A10" s="11">
        <v>4</v>
      </c>
      <c r="B10" s="23" t="s">
        <v>22</v>
      </c>
      <c r="C10" s="11">
        <v>-0.37</v>
      </c>
      <c r="D10" s="37" t="s">
        <v>5</v>
      </c>
      <c r="E10" s="30" t="s">
        <v>23</v>
      </c>
    </row>
    <row r="11" spans="1:5" x14ac:dyDescent="0.2">
      <c r="A11" s="11">
        <v>5</v>
      </c>
      <c r="B11" s="23" t="s">
        <v>53</v>
      </c>
      <c r="C11" s="11">
        <f>SUM(C7:C10)</f>
        <v>81.465999999999994</v>
      </c>
      <c r="D11" s="37" t="s">
        <v>5</v>
      </c>
      <c r="E11" s="30" t="s">
        <v>11</v>
      </c>
    </row>
    <row r="12" spans="1:5" x14ac:dyDescent="0.2">
      <c r="A12" s="11"/>
      <c r="B12" s="22" t="s">
        <v>14</v>
      </c>
      <c r="C12" s="11"/>
      <c r="D12" s="37"/>
      <c r="E12" s="30"/>
    </row>
    <row r="13" spans="1:5" ht="47.25" customHeight="1" x14ac:dyDescent="0.2">
      <c r="A13" s="11">
        <v>6</v>
      </c>
      <c r="B13" s="23" t="s">
        <v>10</v>
      </c>
      <c r="C13" s="11">
        <f>- (62.544+ 225.296)</f>
        <v>-287.83999999999997</v>
      </c>
      <c r="D13" s="37" t="s">
        <v>5</v>
      </c>
      <c r="E13" s="31" t="s">
        <v>12</v>
      </c>
    </row>
    <row r="14" spans="1:5" x14ac:dyDescent="0.2">
      <c r="A14" s="11">
        <v>7</v>
      </c>
      <c r="B14" s="23" t="s">
        <v>13</v>
      </c>
      <c r="C14" s="11">
        <v>-1.1599999999999999</v>
      </c>
      <c r="D14" s="37" t="s">
        <v>5</v>
      </c>
      <c r="E14" s="30" t="s">
        <v>36</v>
      </c>
    </row>
    <row r="15" spans="1:5" x14ac:dyDescent="0.2">
      <c r="A15" s="11"/>
      <c r="B15" s="22" t="s">
        <v>18</v>
      </c>
      <c r="C15" s="11"/>
      <c r="D15" s="37"/>
      <c r="E15" s="30"/>
    </row>
    <row r="16" spans="1:5" ht="39.75" customHeight="1" x14ac:dyDescent="0.2">
      <c r="A16" s="11">
        <v>8</v>
      </c>
      <c r="B16" s="23" t="s">
        <v>19</v>
      </c>
      <c r="C16" s="11">
        <v>78.91</v>
      </c>
      <c r="D16" s="37" t="s">
        <v>5</v>
      </c>
      <c r="E16" s="30" t="s">
        <v>20</v>
      </c>
    </row>
    <row r="17" spans="1:5" x14ac:dyDescent="0.2">
      <c r="A17" s="11">
        <v>9</v>
      </c>
      <c r="B17" s="23" t="s">
        <v>22</v>
      </c>
      <c r="C17" s="11">
        <v>-0.1</v>
      </c>
      <c r="D17" s="37" t="s">
        <v>5</v>
      </c>
      <c r="E17" s="30" t="s">
        <v>24</v>
      </c>
    </row>
    <row r="18" spans="1:5" x14ac:dyDescent="0.2">
      <c r="A18" s="11">
        <v>10</v>
      </c>
      <c r="B18" s="23" t="s">
        <v>25</v>
      </c>
      <c r="C18" s="11">
        <v>-0.4</v>
      </c>
      <c r="D18" s="37" t="s">
        <v>5</v>
      </c>
      <c r="E18" s="30" t="s">
        <v>26</v>
      </c>
    </row>
    <row r="19" spans="1:5" x14ac:dyDescent="0.2">
      <c r="A19" s="11"/>
      <c r="B19" s="22" t="s">
        <v>27</v>
      </c>
      <c r="C19" s="11"/>
      <c r="D19" s="37"/>
      <c r="E19" s="30"/>
    </row>
    <row r="20" spans="1:5" x14ac:dyDescent="0.2">
      <c r="A20" s="11">
        <v>11</v>
      </c>
      <c r="B20" s="23" t="s">
        <v>55</v>
      </c>
      <c r="C20" s="38">
        <f>SUM(C11:C19)</f>
        <v>-129.12399999999997</v>
      </c>
      <c r="D20" s="37" t="s">
        <v>28</v>
      </c>
      <c r="E20" s="30" t="s">
        <v>56</v>
      </c>
    </row>
    <row r="21" spans="1:5" ht="18" customHeight="1" x14ac:dyDescent="0.2">
      <c r="A21" s="11">
        <v>12</v>
      </c>
      <c r="B21" s="23" t="s">
        <v>70</v>
      </c>
      <c r="C21" s="11">
        <v>-149.05000000000001</v>
      </c>
      <c r="D21" s="37" t="s">
        <v>5</v>
      </c>
      <c r="E21" s="30"/>
    </row>
    <row r="22" spans="1:5" ht="17.25" customHeight="1" x14ac:dyDescent="0.2">
      <c r="A22" s="11"/>
      <c r="B22" s="24" t="s">
        <v>71</v>
      </c>
      <c r="C22" s="11">
        <v>91.06</v>
      </c>
      <c r="D22" s="37" t="s">
        <v>34</v>
      </c>
      <c r="E22" s="30"/>
    </row>
    <row r="23" spans="1:5" x14ac:dyDescent="0.2">
      <c r="A23" s="11"/>
      <c r="B23" s="25" t="s">
        <v>30</v>
      </c>
      <c r="C23" s="11">
        <v>21.33</v>
      </c>
      <c r="D23" s="37" t="s">
        <v>34</v>
      </c>
      <c r="E23" s="30"/>
    </row>
    <row r="24" spans="1:5" x14ac:dyDescent="0.2">
      <c r="A24" s="11"/>
      <c r="B24" s="25" t="s">
        <v>31</v>
      </c>
      <c r="C24" s="11">
        <v>1.47</v>
      </c>
      <c r="D24" s="37" t="s">
        <v>34</v>
      </c>
      <c r="E24" s="32"/>
    </row>
    <row r="25" spans="1:5" x14ac:dyDescent="0.2">
      <c r="A25" s="11"/>
      <c r="B25" s="25" t="s">
        <v>32</v>
      </c>
      <c r="C25" s="11">
        <v>64.94</v>
      </c>
      <c r="D25" s="37" t="s">
        <v>34</v>
      </c>
      <c r="E25" s="30"/>
    </row>
    <row r="26" spans="1:5" ht="13.5" thickBot="1" x14ac:dyDescent="0.25">
      <c r="A26" s="13"/>
      <c r="B26" s="46" t="s">
        <v>33</v>
      </c>
      <c r="C26" s="13">
        <v>3.32</v>
      </c>
      <c r="D26" s="47" t="s">
        <v>34</v>
      </c>
      <c r="E26" s="33" t="s">
        <v>35</v>
      </c>
    </row>
    <row r="27" spans="1:5" ht="13.5" thickBot="1" x14ac:dyDescent="0.25">
      <c r="A27" s="48">
        <v>13</v>
      </c>
      <c r="B27" s="53" t="s">
        <v>86</v>
      </c>
      <c r="C27" s="49">
        <f>C20-C21</f>
        <v>19.926000000000045</v>
      </c>
      <c r="D27" s="50" t="s">
        <v>5</v>
      </c>
      <c r="E27" s="51" t="s">
        <v>44</v>
      </c>
    </row>
    <row r="28" spans="1:5" x14ac:dyDescent="0.2">
      <c r="A28" s="16"/>
      <c r="B28" s="27" t="s">
        <v>73</v>
      </c>
      <c r="C28" s="16">
        <v>508</v>
      </c>
      <c r="D28" s="39" t="s">
        <v>74</v>
      </c>
      <c r="E28" s="34"/>
    </row>
    <row r="29" spans="1:5" x14ac:dyDescent="0.2">
      <c r="A29" s="11"/>
      <c r="B29" s="23" t="s">
        <v>75</v>
      </c>
      <c r="C29" s="11">
        <v>0.5</v>
      </c>
      <c r="D29" s="37"/>
      <c r="E29" s="30" t="s">
        <v>85</v>
      </c>
    </row>
    <row r="30" spans="1:5" x14ac:dyDescent="0.2">
      <c r="A30" s="11"/>
      <c r="B30" s="23" t="s">
        <v>76</v>
      </c>
      <c r="C30" s="11">
        <v>1016</v>
      </c>
      <c r="D30" s="37" t="s">
        <v>74</v>
      </c>
      <c r="E30" s="30"/>
    </row>
    <row r="31" spans="1:5" x14ac:dyDescent="0.2">
      <c r="A31" s="11"/>
      <c r="B31" s="23" t="s">
        <v>77</v>
      </c>
      <c r="C31" s="11">
        <v>2</v>
      </c>
      <c r="D31" s="37"/>
      <c r="E31" s="30" t="s">
        <v>78</v>
      </c>
    </row>
    <row r="32" spans="1:5" x14ac:dyDescent="0.2">
      <c r="A32" s="11"/>
      <c r="B32" s="23" t="s">
        <v>79</v>
      </c>
      <c r="C32" s="11">
        <v>1016</v>
      </c>
      <c r="D32" s="37" t="s">
        <v>80</v>
      </c>
      <c r="E32" s="30"/>
    </row>
    <row r="33" spans="1:5" x14ac:dyDescent="0.2">
      <c r="A33" s="11"/>
      <c r="B33" s="23" t="s">
        <v>81</v>
      </c>
      <c r="C33" s="11">
        <v>0.5</v>
      </c>
      <c r="D33" s="37"/>
      <c r="E33" s="30"/>
    </row>
    <row r="34" spans="1:5" x14ac:dyDescent="0.2">
      <c r="A34" s="11"/>
      <c r="B34" s="23" t="s">
        <v>82</v>
      </c>
      <c r="C34" s="11" t="s">
        <v>84</v>
      </c>
      <c r="D34" s="37" t="s">
        <v>83</v>
      </c>
      <c r="E34" s="30"/>
    </row>
    <row r="35" spans="1:5" ht="20.25" customHeight="1" thickBot="1" x14ac:dyDescent="0.25">
      <c r="A35" s="12"/>
      <c r="B35" s="28" t="s">
        <v>37</v>
      </c>
      <c r="C35" s="12" t="s">
        <v>58</v>
      </c>
      <c r="D35" s="40" t="s">
        <v>38</v>
      </c>
      <c r="E35" s="35"/>
    </row>
    <row r="36" spans="1:5" ht="28.5" customHeight="1" x14ac:dyDescent="0.2">
      <c r="A36" s="14">
        <v>14</v>
      </c>
      <c r="B36" s="27" t="s">
        <v>45</v>
      </c>
      <c r="C36" s="41">
        <v>10.79</v>
      </c>
      <c r="D36" s="42" t="s">
        <v>5</v>
      </c>
      <c r="E36" s="36"/>
    </row>
    <row r="37" spans="1:5" ht="13.5" thickBot="1" x14ac:dyDescent="0.25">
      <c r="A37" s="13">
        <v>15</v>
      </c>
      <c r="B37" s="46" t="s">
        <v>72</v>
      </c>
      <c r="C37" s="52">
        <v>3</v>
      </c>
      <c r="D37" s="47" t="s">
        <v>5</v>
      </c>
      <c r="E37" s="33" t="s">
        <v>87</v>
      </c>
    </row>
    <row r="38" spans="1:5" ht="13.5" thickBot="1" x14ac:dyDescent="0.25">
      <c r="A38" s="48">
        <v>16</v>
      </c>
      <c r="B38" s="53" t="s">
        <v>46</v>
      </c>
      <c r="C38" s="54">
        <f>C27-C36+C37</f>
        <v>12.136000000000045</v>
      </c>
      <c r="D38" s="50" t="s">
        <v>5</v>
      </c>
      <c r="E38" s="51" t="s">
        <v>47</v>
      </c>
    </row>
    <row r="40" spans="1:5" ht="13.5" thickBot="1" x14ac:dyDescent="0.25"/>
    <row r="41" spans="1:5" ht="13.5" thickBot="1" x14ac:dyDescent="0.25">
      <c r="A41" s="4" t="s">
        <v>64</v>
      </c>
      <c r="B41" s="5"/>
      <c r="C41" s="5"/>
      <c r="D41" s="5"/>
      <c r="E41" s="6"/>
    </row>
    <row r="42" spans="1:5" ht="42" customHeight="1" thickBot="1" x14ac:dyDescent="0.25">
      <c r="A42" s="68" t="s">
        <v>52</v>
      </c>
      <c r="B42" s="69"/>
      <c r="C42" s="17"/>
      <c r="D42" s="17"/>
      <c r="E42" s="18"/>
    </row>
    <row r="43" spans="1:5" ht="13.5" thickBot="1" x14ac:dyDescent="0.25">
      <c r="A43" s="75" t="s">
        <v>1</v>
      </c>
      <c r="B43" s="76" t="s">
        <v>15</v>
      </c>
      <c r="C43" s="75" t="s">
        <v>2</v>
      </c>
      <c r="D43" s="77" t="s">
        <v>16</v>
      </c>
      <c r="E43" s="19" t="s">
        <v>3</v>
      </c>
    </row>
    <row r="44" spans="1:5" x14ac:dyDescent="0.2">
      <c r="A44" s="15"/>
      <c r="B44" s="73" t="s">
        <v>17</v>
      </c>
      <c r="C44" s="14"/>
      <c r="D44" s="42"/>
      <c r="E44" s="62"/>
    </row>
    <row r="45" spans="1:5" x14ac:dyDescent="0.2">
      <c r="A45" s="15">
        <v>1</v>
      </c>
      <c r="B45" s="61" t="s">
        <v>4</v>
      </c>
      <c r="C45" s="14">
        <v>27</v>
      </c>
      <c r="D45" s="42" t="s">
        <v>5</v>
      </c>
      <c r="E45" s="62" t="s">
        <v>57</v>
      </c>
    </row>
    <row r="46" spans="1:5" x14ac:dyDescent="0.2">
      <c r="A46" s="10">
        <v>2</v>
      </c>
      <c r="B46" s="23" t="s">
        <v>7</v>
      </c>
      <c r="C46" s="11">
        <v>-1.5</v>
      </c>
      <c r="D46" s="37" t="s">
        <v>5</v>
      </c>
      <c r="E46" s="55"/>
    </row>
    <row r="47" spans="1:5" ht="24.75" customHeight="1" x14ac:dyDescent="0.2">
      <c r="A47" s="10">
        <v>3</v>
      </c>
      <c r="B47" s="23" t="s">
        <v>19</v>
      </c>
      <c r="C47" s="11">
        <v>79.441000000000003</v>
      </c>
      <c r="D47" s="37" t="s">
        <v>5</v>
      </c>
      <c r="E47" s="55" t="s">
        <v>20</v>
      </c>
    </row>
    <row r="48" spans="1:5" ht="39" customHeight="1" x14ac:dyDescent="0.2">
      <c r="A48" s="10">
        <v>4</v>
      </c>
      <c r="B48" s="23" t="s">
        <v>22</v>
      </c>
      <c r="C48" s="11">
        <v>-0.1</v>
      </c>
      <c r="D48" s="37" t="s">
        <v>5</v>
      </c>
      <c r="E48" s="55"/>
    </row>
    <row r="49" spans="1:5" x14ac:dyDescent="0.2">
      <c r="A49" s="10">
        <v>5</v>
      </c>
      <c r="B49" s="23" t="s">
        <v>9</v>
      </c>
      <c r="C49" s="11">
        <f>SUM(C45:C48)</f>
        <v>104.84100000000001</v>
      </c>
      <c r="D49" s="37" t="s">
        <v>5</v>
      </c>
      <c r="E49" s="55" t="s">
        <v>11</v>
      </c>
    </row>
    <row r="50" spans="1:5" x14ac:dyDescent="0.2">
      <c r="A50" s="10"/>
      <c r="B50" s="22" t="s">
        <v>14</v>
      </c>
      <c r="C50" s="11"/>
      <c r="D50" s="37"/>
      <c r="E50" s="55"/>
    </row>
    <row r="51" spans="1:5" ht="43.5" customHeight="1" x14ac:dyDescent="0.2">
      <c r="A51" s="10">
        <v>6</v>
      </c>
      <c r="B51" s="23" t="s">
        <v>10</v>
      </c>
      <c r="C51" s="11">
        <f>- (63.071+ 225.296)</f>
        <v>-288.36699999999996</v>
      </c>
      <c r="D51" s="37" t="s">
        <v>5</v>
      </c>
      <c r="E51" s="56" t="s">
        <v>54</v>
      </c>
    </row>
    <row r="52" spans="1:5" x14ac:dyDescent="0.2">
      <c r="A52" s="10">
        <v>7</v>
      </c>
      <c r="B52" s="23" t="s">
        <v>13</v>
      </c>
      <c r="C52" s="11">
        <v>-1.1599999999999999</v>
      </c>
      <c r="D52" s="37" t="s">
        <v>5</v>
      </c>
      <c r="E52" s="55" t="s">
        <v>36</v>
      </c>
    </row>
    <row r="53" spans="1:5" x14ac:dyDescent="0.2">
      <c r="A53" s="10"/>
      <c r="B53" s="22" t="s">
        <v>18</v>
      </c>
      <c r="C53" s="11"/>
      <c r="D53" s="37"/>
      <c r="E53" s="55"/>
    </row>
    <row r="54" spans="1:5" ht="27.75" customHeight="1" x14ac:dyDescent="0.2">
      <c r="A54" s="10">
        <v>8</v>
      </c>
      <c r="B54" s="23" t="s">
        <v>8</v>
      </c>
      <c r="C54" s="11">
        <v>60.851999999999997</v>
      </c>
      <c r="D54" s="37" t="s">
        <v>5</v>
      </c>
      <c r="E54" s="55" t="s">
        <v>21</v>
      </c>
    </row>
    <row r="55" spans="1:5" x14ac:dyDescent="0.2">
      <c r="A55" s="10">
        <v>9</v>
      </c>
      <c r="B55" s="23" t="s">
        <v>22</v>
      </c>
      <c r="C55" s="11">
        <v>-0.37</v>
      </c>
      <c r="D55" s="37" t="s">
        <v>5</v>
      </c>
      <c r="E55" s="55"/>
    </row>
    <row r="56" spans="1:5" x14ac:dyDescent="0.2">
      <c r="A56" s="10">
        <v>10</v>
      </c>
      <c r="B56" s="23" t="s">
        <v>25</v>
      </c>
      <c r="C56" s="11">
        <v>-0.4</v>
      </c>
      <c r="D56" s="37" t="s">
        <v>5</v>
      </c>
      <c r="E56" s="55" t="s">
        <v>26</v>
      </c>
    </row>
    <row r="57" spans="1:5" x14ac:dyDescent="0.2">
      <c r="A57" s="10"/>
      <c r="B57" s="22" t="s">
        <v>27</v>
      </c>
      <c r="C57" s="11"/>
      <c r="D57" s="37"/>
      <c r="E57" s="55"/>
    </row>
    <row r="58" spans="1:5" x14ac:dyDescent="0.2">
      <c r="A58" s="10">
        <v>11</v>
      </c>
      <c r="B58" s="23" t="s">
        <v>55</v>
      </c>
      <c r="C58" s="38">
        <f>SUM(C49:C57)</f>
        <v>-124.60399999999996</v>
      </c>
      <c r="D58" s="37" t="s">
        <v>28</v>
      </c>
      <c r="E58" s="55" t="s">
        <v>56</v>
      </c>
    </row>
    <row r="59" spans="1:5" x14ac:dyDescent="0.2">
      <c r="A59" s="10">
        <v>12</v>
      </c>
      <c r="B59" s="23" t="s">
        <v>70</v>
      </c>
      <c r="C59" s="11">
        <v>-146.83799999999999</v>
      </c>
      <c r="D59" s="37" t="s">
        <v>5</v>
      </c>
      <c r="E59" s="55"/>
    </row>
    <row r="60" spans="1:5" ht="21" customHeight="1" x14ac:dyDescent="0.2">
      <c r="A60" s="10"/>
      <c r="B60" s="23" t="s">
        <v>29</v>
      </c>
      <c r="C60" s="11">
        <v>150</v>
      </c>
      <c r="D60" s="37" t="s">
        <v>34</v>
      </c>
      <c r="E60" s="72" t="s">
        <v>88</v>
      </c>
    </row>
    <row r="61" spans="1:5" ht="13.5" thickBot="1" x14ac:dyDescent="0.25">
      <c r="A61" s="10">
        <v>13</v>
      </c>
      <c r="B61" s="22" t="s">
        <v>86</v>
      </c>
      <c r="C61" s="58">
        <f>C58-C59</f>
        <v>22.234000000000037</v>
      </c>
      <c r="D61" s="59" t="s">
        <v>5</v>
      </c>
      <c r="E61" s="55" t="s">
        <v>44</v>
      </c>
    </row>
    <row r="62" spans="1:5" x14ac:dyDescent="0.2">
      <c r="A62" s="16"/>
      <c r="B62" s="27" t="s">
        <v>73</v>
      </c>
      <c r="C62" s="16">
        <v>508</v>
      </c>
      <c r="D62" s="39" t="s">
        <v>74</v>
      </c>
      <c r="E62" s="34"/>
    </row>
    <row r="63" spans="1:5" x14ac:dyDescent="0.2">
      <c r="A63" s="11"/>
      <c r="B63" s="23" t="s">
        <v>75</v>
      </c>
      <c r="C63" s="11">
        <v>0.5</v>
      </c>
      <c r="D63" s="37"/>
      <c r="E63" s="30" t="s">
        <v>85</v>
      </c>
    </row>
    <row r="64" spans="1:5" x14ac:dyDescent="0.2">
      <c r="A64" s="11"/>
      <c r="B64" s="23" t="s">
        <v>76</v>
      </c>
      <c r="C64" s="11">
        <v>1016</v>
      </c>
      <c r="D64" s="37" t="s">
        <v>74</v>
      </c>
      <c r="E64" s="30"/>
    </row>
    <row r="65" spans="1:5" x14ac:dyDescent="0.2">
      <c r="A65" s="11"/>
      <c r="B65" s="23" t="s">
        <v>77</v>
      </c>
      <c r="C65" s="11">
        <v>2</v>
      </c>
      <c r="D65" s="37"/>
      <c r="E65" s="30" t="s">
        <v>78</v>
      </c>
    </row>
    <row r="66" spans="1:5" x14ac:dyDescent="0.2">
      <c r="A66" s="11"/>
      <c r="B66" s="23" t="s">
        <v>79</v>
      </c>
      <c r="C66" s="11">
        <v>1016</v>
      </c>
      <c r="D66" s="37" t="s">
        <v>80</v>
      </c>
      <c r="E66" s="30"/>
    </row>
    <row r="67" spans="1:5" x14ac:dyDescent="0.2">
      <c r="A67" s="11"/>
      <c r="B67" s="23" t="s">
        <v>81</v>
      </c>
      <c r="C67" s="11">
        <v>0.5</v>
      </c>
      <c r="D67" s="37"/>
      <c r="E67" s="30"/>
    </row>
    <row r="68" spans="1:5" x14ac:dyDescent="0.2">
      <c r="A68" s="11"/>
      <c r="B68" s="23" t="s">
        <v>82</v>
      </c>
      <c r="C68" s="11" t="s">
        <v>84</v>
      </c>
      <c r="D68" s="37" t="s">
        <v>83</v>
      </c>
      <c r="E68" s="30"/>
    </row>
    <row r="69" spans="1:5" ht="18.75" customHeight="1" thickBot="1" x14ac:dyDescent="0.25">
      <c r="A69" s="12"/>
      <c r="B69" s="28" t="s">
        <v>37</v>
      </c>
      <c r="C69" s="12" t="s">
        <v>59</v>
      </c>
      <c r="D69" s="40" t="s">
        <v>38</v>
      </c>
      <c r="E69" s="35"/>
    </row>
    <row r="70" spans="1:5" ht="21" customHeight="1" x14ac:dyDescent="0.2">
      <c r="A70" s="16">
        <v>15</v>
      </c>
      <c r="B70" s="27" t="s">
        <v>45</v>
      </c>
      <c r="C70" s="60">
        <v>10.79</v>
      </c>
      <c r="D70" s="39" t="s">
        <v>5</v>
      </c>
      <c r="E70" s="57"/>
    </row>
    <row r="71" spans="1:5" x14ac:dyDescent="0.2">
      <c r="A71" s="11">
        <v>15</v>
      </c>
      <c r="B71" s="25" t="s">
        <v>72</v>
      </c>
      <c r="C71" s="43">
        <v>3</v>
      </c>
      <c r="D71" s="37" t="s">
        <v>5</v>
      </c>
      <c r="E71" s="33" t="s">
        <v>87</v>
      </c>
    </row>
    <row r="72" spans="1:5" ht="13.5" thickBot="1" x14ac:dyDescent="0.25">
      <c r="A72" s="63">
        <v>16</v>
      </c>
      <c r="B72" s="29" t="s">
        <v>46</v>
      </c>
      <c r="C72" s="44">
        <f>C61-C70+C71</f>
        <v>14.444000000000038</v>
      </c>
      <c r="D72" s="45" t="s">
        <v>5</v>
      </c>
      <c r="E72" s="35" t="s">
        <v>47</v>
      </c>
    </row>
    <row r="79" spans="1:5" ht="53.25" customHeight="1" x14ac:dyDescent="0.2"/>
    <row r="80" spans="1:5" ht="45" customHeight="1" x14ac:dyDescent="0.2"/>
    <row r="82" ht="48.75" customHeight="1" x14ac:dyDescent="0.2"/>
  </sheetData>
  <mergeCells count="6">
    <mergeCell ref="A1:E1"/>
    <mergeCell ref="A2:E2"/>
    <mergeCell ref="A4:B4"/>
    <mergeCell ref="A42:B42"/>
    <mergeCell ref="A41:E41"/>
    <mergeCell ref="A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="90" zoomScaleNormal="90" workbookViewId="0">
      <selection activeCell="A5" sqref="A5:E5"/>
    </sheetView>
  </sheetViews>
  <sheetFormatPr defaultRowHeight="12.75" x14ac:dyDescent="0.2"/>
  <cols>
    <col min="1" max="1" width="9.140625" style="2"/>
    <col min="2" max="2" width="33.85546875" style="2" customWidth="1"/>
    <col min="3" max="3" width="11.28515625" style="2" bestFit="1" customWidth="1"/>
    <col min="4" max="4" width="13.85546875" style="2" bestFit="1" customWidth="1"/>
    <col min="5" max="5" width="69" style="2" customWidth="1"/>
    <col min="6" max="16384" width="9.140625" style="2"/>
  </cols>
  <sheetData>
    <row r="1" spans="1:5" ht="13.5" thickBot="1" x14ac:dyDescent="0.25">
      <c r="A1" s="4" t="s">
        <v>0</v>
      </c>
      <c r="B1" s="5"/>
      <c r="C1" s="5"/>
      <c r="D1" s="5"/>
      <c r="E1" s="6"/>
    </row>
    <row r="2" spans="1:5" ht="61.5" customHeight="1" thickBot="1" x14ac:dyDescent="0.25">
      <c r="A2" s="7" t="s">
        <v>60</v>
      </c>
      <c r="B2" s="8"/>
      <c r="C2" s="8"/>
      <c r="D2" s="8"/>
      <c r="E2" s="9"/>
    </row>
    <row r="3" spans="1:5" ht="13.5" thickBot="1" x14ac:dyDescent="0.25">
      <c r="A3" s="4" t="s">
        <v>65</v>
      </c>
      <c r="B3" s="5"/>
      <c r="C3" s="5"/>
      <c r="D3" s="5"/>
      <c r="E3" s="6"/>
    </row>
    <row r="4" spans="1:5" ht="45" customHeight="1" thickBot="1" x14ac:dyDescent="0.25">
      <c r="A4" s="68" t="s">
        <v>66</v>
      </c>
      <c r="B4" s="69"/>
      <c r="C4" s="69"/>
      <c r="D4" s="69"/>
      <c r="E4" s="70"/>
    </row>
    <row r="5" spans="1:5" ht="13.5" thickBot="1" x14ac:dyDescent="0.25">
      <c r="A5" s="75" t="s">
        <v>1</v>
      </c>
      <c r="B5" s="76" t="s">
        <v>15</v>
      </c>
      <c r="C5" s="75" t="s">
        <v>2</v>
      </c>
      <c r="D5" s="77" t="s">
        <v>16</v>
      </c>
      <c r="E5" s="19" t="s">
        <v>3</v>
      </c>
    </row>
    <row r="6" spans="1:5" x14ac:dyDescent="0.2">
      <c r="A6" s="14"/>
      <c r="B6" s="73" t="s">
        <v>17</v>
      </c>
      <c r="C6" s="14"/>
      <c r="D6" s="42"/>
      <c r="E6" s="74"/>
    </row>
    <row r="7" spans="1:5" x14ac:dyDescent="0.2">
      <c r="A7" s="11">
        <v>1</v>
      </c>
      <c r="B7" s="23" t="s">
        <v>4</v>
      </c>
      <c r="C7" s="11">
        <v>17</v>
      </c>
      <c r="D7" s="37" t="s">
        <v>5</v>
      </c>
      <c r="E7" s="30" t="s">
        <v>39</v>
      </c>
    </row>
    <row r="8" spans="1:5" x14ac:dyDescent="0.2">
      <c r="A8" s="11">
        <v>2</v>
      </c>
      <c r="B8" s="23" t="s">
        <v>7</v>
      </c>
      <c r="C8" s="11">
        <v>-1.5</v>
      </c>
      <c r="D8" s="37" t="s">
        <v>5</v>
      </c>
      <c r="E8" s="30"/>
    </row>
    <row r="9" spans="1:5" ht="19.5" customHeight="1" x14ac:dyDescent="0.2">
      <c r="A9" s="11">
        <v>3</v>
      </c>
      <c r="B9" s="23" t="s">
        <v>8</v>
      </c>
      <c r="C9" s="11">
        <v>3.5</v>
      </c>
      <c r="D9" s="37" t="s">
        <v>5</v>
      </c>
      <c r="E9" s="30" t="s">
        <v>40</v>
      </c>
    </row>
    <row r="10" spans="1:5" ht="34.5" customHeight="1" x14ac:dyDescent="0.2">
      <c r="A10" s="11">
        <v>4</v>
      </c>
      <c r="B10" s="23" t="s">
        <v>9</v>
      </c>
      <c r="C10" s="11">
        <f>SUM(C7:C9)</f>
        <v>19</v>
      </c>
      <c r="D10" s="37" t="s">
        <v>5</v>
      </c>
      <c r="E10" s="30" t="s">
        <v>11</v>
      </c>
    </row>
    <row r="11" spans="1:5" x14ac:dyDescent="0.2">
      <c r="A11" s="11"/>
      <c r="B11" s="22" t="s">
        <v>14</v>
      </c>
      <c r="C11" s="11"/>
      <c r="D11" s="37"/>
      <c r="E11" s="30"/>
    </row>
    <row r="12" spans="1:5" ht="90.75" customHeight="1" x14ac:dyDescent="0.2">
      <c r="A12" s="11">
        <v>5</v>
      </c>
      <c r="B12" s="23" t="s">
        <v>42</v>
      </c>
      <c r="C12" s="11">
        <v>-187.48</v>
      </c>
      <c r="D12" s="37" t="s">
        <v>5</v>
      </c>
      <c r="E12" s="31" t="s">
        <v>61</v>
      </c>
    </row>
    <row r="13" spans="1:5" x14ac:dyDescent="0.2">
      <c r="A13" s="11"/>
      <c r="B13" s="22" t="s">
        <v>18</v>
      </c>
      <c r="C13" s="11"/>
      <c r="D13" s="37"/>
      <c r="E13" s="30"/>
    </row>
    <row r="14" spans="1:5" ht="29.25" customHeight="1" x14ac:dyDescent="0.2">
      <c r="A14" s="11">
        <v>6</v>
      </c>
      <c r="B14" s="23" t="s">
        <v>41</v>
      </c>
      <c r="C14" s="11">
        <v>39.765999999999998</v>
      </c>
      <c r="D14" s="37" t="s">
        <v>5</v>
      </c>
      <c r="E14" s="30" t="s">
        <v>21</v>
      </c>
    </row>
    <row r="15" spans="1:5" x14ac:dyDescent="0.2">
      <c r="A15" s="11"/>
      <c r="B15" s="22" t="s">
        <v>27</v>
      </c>
      <c r="C15" s="11"/>
      <c r="D15" s="37"/>
      <c r="E15" s="30"/>
    </row>
    <row r="16" spans="1:5" x14ac:dyDescent="0.2">
      <c r="A16" s="11">
        <v>7</v>
      </c>
      <c r="B16" s="23" t="s">
        <v>55</v>
      </c>
      <c r="C16" s="38">
        <f>SUM(C10:C15)</f>
        <v>-128.714</v>
      </c>
      <c r="D16" s="37" t="s">
        <v>28</v>
      </c>
      <c r="E16" s="30" t="s">
        <v>62</v>
      </c>
    </row>
    <row r="17" spans="1:5" x14ac:dyDescent="0.2">
      <c r="A17" s="11">
        <v>8</v>
      </c>
      <c r="B17" s="23" t="s">
        <v>70</v>
      </c>
      <c r="C17" s="11">
        <v>-146.84</v>
      </c>
      <c r="D17" s="37" t="s">
        <v>5</v>
      </c>
      <c r="E17" s="30"/>
    </row>
    <row r="18" spans="1:5" ht="18" customHeight="1" thickBot="1" x14ac:dyDescent="0.25">
      <c r="A18" s="13"/>
      <c r="B18" s="26" t="s">
        <v>29</v>
      </c>
      <c r="C18" s="13">
        <v>150</v>
      </c>
      <c r="D18" s="47" t="s">
        <v>34</v>
      </c>
      <c r="E18" s="71" t="s">
        <v>90</v>
      </c>
    </row>
    <row r="19" spans="1:5" ht="13.5" thickBot="1" x14ac:dyDescent="0.25">
      <c r="A19" s="49">
        <v>9</v>
      </c>
      <c r="B19" s="53" t="s">
        <v>86</v>
      </c>
      <c r="C19" s="49">
        <f>C16-C17</f>
        <v>18.126000000000005</v>
      </c>
      <c r="D19" s="50" t="s">
        <v>5</v>
      </c>
      <c r="E19" s="51" t="s">
        <v>43</v>
      </c>
    </row>
    <row r="20" spans="1:5" x14ac:dyDescent="0.2">
      <c r="A20" s="16"/>
      <c r="B20" s="27" t="s">
        <v>73</v>
      </c>
      <c r="C20" s="16">
        <v>508</v>
      </c>
      <c r="D20" s="39" t="s">
        <v>74</v>
      </c>
      <c r="E20" s="34"/>
    </row>
    <row r="21" spans="1:5" x14ac:dyDescent="0.2">
      <c r="A21" s="11"/>
      <c r="B21" s="23" t="s">
        <v>75</v>
      </c>
      <c r="C21" s="11">
        <v>0.5</v>
      </c>
      <c r="D21" s="37"/>
      <c r="E21" s="30" t="s">
        <v>85</v>
      </c>
    </row>
    <row r="22" spans="1:5" x14ac:dyDescent="0.2">
      <c r="A22" s="11"/>
      <c r="B22" s="23" t="s">
        <v>76</v>
      </c>
      <c r="C22" s="11">
        <v>1016</v>
      </c>
      <c r="D22" s="37" t="s">
        <v>74</v>
      </c>
      <c r="E22" s="30"/>
    </row>
    <row r="23" spans="1:5" x14ac:dyDescent="0.2">
      <c r="A23" s="11"/>
      <c r="B23" s="23" t="s">
        <v>77</v>
      </c>
      <c r="C23" s="11">
        <v>2</v>
      </c>
      <c r="D23" s="37"/>
      <c r="E23" s="30" t="s">
        <v>78</v>
      </c>
    </row>
    <row r="24" spans="1:5" x14ac:dyDescent="0.2">
      <c r="A24" s="11"/>
      <c r="B24" s="23" t="s">
        <v>79</v>
      </c>
      <c r="C24" s="11">
        <v>1016</v>
      </c>
      <c r="D24" s="37" t="s">
        <v>80</v>
      </c>
      <c r="E24" s="30"/>
    </row>
    <row r="25" spans="1:5" x14ac:dyDescent="0.2">
      <c r="A25" s="11"/>
      <c r="B25" s="23" t="s">
        <v>81</v>
      </c>
      <c r="C25" s="11">
        <v>0.5</v>
      </c>
      <c r="D25" s="37"/>
      <c r="E25" s="30"/>
    </row>
    <row r="26" spans="1:5" x14ac:dyDescent="0.2">
      <c r="A26" s="11"/>
      <c r="B26" s="23" t="s">
        <v>82</v>
      </c>
      <c r="C26" s="11" t="s">
        <v>84</v>
      </c>
      <c r="D26" s="37" t="s">
        <v>83</v>
      </c>
      <c r="E26" s="30"/>
    </row>
    <row r="27" spans="1:5" ht="18.75" customHeight="1" thickBot="1" x14ac:dyDescent="0.25">
      <c r="A27" s="12"/>
      <c r="B27" s="28" t="s">
        <v>37</v>
      </c>
      <c r="C27" s="65" t="s">
        <v>63</v>
      </c>
      <c r="D27" s="40" t="s">
        <v>38</v>
      </c>
      <c r="E27" s="35"/>
    </row>
    <row r="28" spans="1:5" ht="21.75" customHeight="1" x14ac:dyDescent="0.2">
      <c r="A28" s="14">
        <v>10</v>
      </c>
      <c r="B28" s="61" t="s">
        <v>45</v>
      </c>
      <c r="C28" s="41">
        <v>10.79</v>
      </c>
      <c r="D28" s="42" t="s">
        <v>5</v>
      </c>
      <c r="E28" s="36"/>
    </row>
    <row r="29" spans="1:5" ht="21.75" customHeight="1" x14ac:dyDescent="0.2">
      <c r="A29" s="13">
        <v>11</v>
      </c>
      <c r="B29" s="46" t="s">
        <v>72</v>
      </c>
      <c r="C29" s="52">
        <v>3</v>
      </c>
      <c r="D29" s="47" t="s">
        <v>5</v>
      </c>
      <c r="E29" s="33" t="s">
        <v>87</v>
      </c>
    </row>
    <row r="30" spans="1:5" ht="13.5" thickBot="1" x14ac:dyDescent="0.25">
      <c r="A30" s="63">
        <v>12</v>
      </c>
      <c r="B30" s="29" t="s">
        <v>46</v>
      </c>
      <c r="C30" s="66">
        <f>C19-C28+C29</f>
        <v>10.336000000000006</v>
      </c>
      <c r="D30" s="45" t="s">
        <v>5</v>
      </c>
      <c r="E30" s="67" t="s">
        <v>48</v>
      </c>
    </row>
    <row r="31" spans="1:5" x14ac:dyDescent="0.2">
      <c r="A31" s="1"/>
      <c r="B31" s="3"/>
      <c r="C31" s="64"/>
      <c r="D31" s="1"/>
    </row>
    <row r="32" spans="1:5" ht="13.5" thickBot="1" x14ac:dyDescent="0.25"/>
    <row r="33" spans="1:5" ht="13.5" thickBot="1" x14ac:dyDescent="0.25">
      <c r="A33" s="4" t="s">
        <v>67</v>
      </c>
      <c r="B33" s="5"/>
      <c r="C33" s="5"/>
      <c r="D33" s="5"/>
      <c r="E33" s="6"/>
    </row>
    <row r="34" spans="1:5" ht="50.25" customHeight="1" thickBot="1" x14ac:dyDescent="0.25">
      <c r="A34" s="68" t="s">
        <v>68</v>
      </c>
      <c r="B34" s="69"/>
      <c r="C34" s="69"/>
      <c r="D34" s="69"/>
      <c r="E34" s="70"/>
    </row>
    <row r="35" spans="1:5" ht="13.5" thickBot="1" x14ac:dyDescent="0.25">
      <c r="A35" s="75" t="s">
        <v>1</v>
      </c>
      <c r="B35" s="76" t="s">
        <v>15</v>
      </c>
      <c r="C35" s="75" t="s">
        <v>2</v>
      </c>
      <c r="D35" s="77" t="s">
        <v>16</v>
      </c>
      <c r="E35" s="19" t="s">
        <v>3</v>
      </c>
    </row>
    <row r="36" spans="1:5" x14ac:dyDescent="0.2">
      <c r="A36" s="14"/>
      <c r="B36" s="73" t="s">
        <v>17</v>
      </c>
      <c r="C36" s="14"/>
      <c r="D36" s="42"/>
      <c r="E36" s="74"/>
    </row>
    <row r="37" spans="1:5" x14ac:dyDescent="0.2">
      <c r="A37" s="11">
        <v>1</v>
      </c>
      <c r="B37" s="23" t="s">
        <v>4</v>
      </c>
      <c r="C37" s="11">
        <v>17</v>
      </c>
      <c r="D37" s="37" t="s">
        <v>5</v>
      </c>
      <c r="E37" s="30" t="s">
        <v>39</v>
      </c>
    </row>
    <row r="38" spans="1:5" x14ac:dyDescent="0.2">
      <c r="A38" s="11">
        <v>2</v>
      </c>
      <c r="B38" s="23" t="s">
        <v>7</v>
      </c>
      <c r="C38" s="11">
        <v>-1.5</v>
      </c>
      <c r="D38" s="37" t="s">
        <v>5</v>
      </c>
      <c r="E38" s="30"/>
    </row>
    <row r="39" spans="1:5" ht="28.5" customHeight="1" x14ac:dyDescent="0.2">
      <c r="A39" s="11">
        <v>3</v>
      </c>
      <c r="B39" s="23" t="s">
        <v>8</v>
      </c>
      <c r="C39" s="11">
        <v>41.104999999999997</v>
      </c>
      <c r="D39" s="37" t="s">
        <v>5</v>
      </c>
      <c r="E39" s="30" t="s">
        <v>21</v>
      </c>
    </row>
    <row r="40" spans="1:5" x14ac:dyDescent="0.2">
      <c r="A40" s="11">
        <v>4</v>
      </c>
      <c r="B40" s="23" t="s">
        <v>9</v>
      </c>
      <c r="C40" s="11">
        <f>SUM(C37:C39)</f>
        <v>56.604999999999997</v>
      </c>
      <c r="D40" s="37" t="s">
        <v>5</v>
      </c>
      <c r="E40" s="30" t="s">
        <v>11</v>
      </c>
    </row>
    <row r="41" spans="1:5" x14ac:dyDescent="0.2">
      <c r="A41" s="11"/>
      <c r="B41" s="22" t="s">
        <v>14</v>
      </c>
      <c r="C41" s="11"/>
      <c r="D41" s="37"/>
      <c r="E41" s="30"/>
    </row>
    <row r="42" spans="1:5" ht="77.25" customHeight="1" x14ac:dyDescent="0.2">
      <c r="A42" s="11">
        <v>5</v>
      </c>
      <c r="B42" s="23" t="s">
        <v>42</v>
      </c>
      <c r="C42" s="11">
        <v>-188.822</v>
      </c>
      <c r="D42" s="37" t="s">
        <v>5</v>
      </c>
      <c r="E42" s="31" t="s">
        <v>69</v>
      </c>
    </row>
    <row r="43" spans="1:5" x14ac:dyDescent="0.2">
      <c r="A43" s="11"/>
      <c r="B43" s="22" t="s">
        <v>18</v>
      </c>
      <c r="C43" s="11"/>
      <c r="D43" s="37"/>
      <c r="E43" s="30"/>
    </row>
    <row r="44" spans="1:5" ht="29.25" customHeight="1" x14ac:dyDescent="0.2">
      <c r="A44" s="11">
        <v>6</v>
      </c>
      <c r="B44" s="23" t="s">
        <v>41</v>
      </c>
      <c r="C44" s="11">
        <v>3.5</v>
      </c>
      <c r="D44" s="37" t="s">
        <v>5</v>
      </c>
      <c r="E44" s="30" t="s">
        <v>40</v>
      </c>
    </row>
    <row r="45" spans="1:5" x14ac:dyDescent="0.2">
      <c r="A45" s="11"/>
      <c r="B45" s="22" t="s">
        <v>27</v>
      </c>
      <c r="C45" s="11"/>
      <c r="D45" s="37"/>
      <c r="E45" s="30"/>
    </row>
    <row r="46" spans="1:5" x14ac:dyDescent="0.2">
      <c r="A46" s="11">
        <v>7</v>
      </c>
      <c r="B46" s="23" t="s">
        <v>55</v>
      </c>
      <c r="C46" s="38">
        <f>SUM(C40:C45)</f>
        <v>-128.71700000000001</v>
      </c>
      <c r="D46" s="37" t="s">
        <v>5</v>
      </c>
      <c r="E46" s="30" t="s">
        <v>62</v>
      </c>
    </row>
    <row r="47" spans="1:5" x14ac:dyDescent="0.2">
      <c r="A47" s="11">
        <v>8</v>
      </c>
      <c r="B47" s="23" t="s">
        <v>70</v>
      </c>
      <c r="C47" s="11">
        <v>-140.15</v>
      </c>
      <c r="D47" s="37" t="s">
        <v>5</v>
      </c>
      <c r="E47" s="30"/>
    </row>
    <row r="48" spans="1:5" ht="13.5" thickBot="1" x14ac:dyDescent="0.25">
      <c r="A48" s="13"/>
      <c r="B48" s="26" t="s">
        <v>29</v>
      </c>
      <c r="C48" s="13">
        <v>700</v>
      </c>
      <c r="D48" s="47" t="s">
        <v>34</v>
      </c>
      <c r="E48" s="71" t="s">
        <v>89</v>
      </c>
    </row>
    <row r="49" spans="1:5" ht="13.5" thickBot="1" x14ac:dyDescent="0.25">
      <c r="A49" s="49">
        <v>9</v>
      </c>
      <c r="B49" s="53" t="s">
        <v>86</v>
      </c>
      <c r="C49" s="49">
        <f>C46-C47</f>
        <v>11.432999999999993</v>
      </c>
      <c r="D49" s="50" t="s">
        <v>5</v>
      </c>
      <c r="E49" s="51" t="s">
        <v>43</v>
      </c>
    </row>
    <row r="50" spans="1:5" x14ac:dyDescent="0.2">
      <c r="A50" s="16"/>
      <c r="B50" s="27" t="s">
        <v>73</v>
      </c>
      <c r="C50" s="16">
        <v>508</v>
      </c>
      <c r="D50" s="39" t="s">
        <v>74</v>
      </c>
      <c r="E50" s="34"/>
    </row>
    <row r="51" spans="1:5" x14ac:dyDescent="0.2">
      <c r="A51" s="11"/>
      <c r="B51" s="23" t="s">
        <v>75</v>
      </c>
      <c r="C51" s="11">
        <v>0.5</v>
      </c>
      <c r="D51" s="37"/>
      <c r="E51" s="30" t="s">
        <v>85</v>
      </c>
    </row>
    <row r="52" spans="1:5" x14ac:dyDescent="0.2">
      <c r="A52" s="11"/>
      <c r="B52" s="23" t="s">
        <v>76</v>
      </c>
      <c r="C52" s="11">
        <v>1016</v>
      </c>
      <c r="D52" s="37" t="s">
        <v>74</v>
      </c>
      <c r="E52" s="30"/>
    </row>
    <row r="53" spans="1:5" x14ac:dyDescent="0.2">
      <c r="A53" s="11"/>
      <c r="B53" s="23" t="s">
        <v>77</v>
      </c>
      <c r="C53" s="11">
        <v>2</v>
      </c>
      <c r="D53" s="37"/>
      <c r="E53" s="30" t="s">
        <v>78</v>
      </c>
    </row>
    <row r="54" spans="1:5" x14ac:dyDescent="0.2">
      <c r="A54" s="11"/>
      <c r="B54" s="23" t="s">
        <v>79</v>
      </c>
      <c r="C54" s="11">
        <v>1016</v>
      </c>
      <c r="D54" s="37" t="s">
        <v>80</v>
      </c>
      <c r="E54" s="30"/>
    </row>
    <row r="55" spans="1:5" x14ac:dyDescent="0.2">
      <c r="A55" s="11"/>
      <c r="B55" s="23" t="s">
        <v>81</v>
      </c>
      <c r="C55" s="11">
        <v>0.5</v>
      </c>
      <c r="D55" s="37"/>
      <c r="E55" s="30"/>
    </row>
    <row r="56" spans="1:5" x14ac:dyDescent="0.2">
      <c r="A56" s="11"/>
      <c r="B56" s="23" t="s">
        <v>82</v>
      </c>
      <c r="C56" s="11" t="s">
        <v>84</v>
      </c>
      <c r="D56" s="37" t="s">
        <v>83</v>
      </c>
      <c r="E56" s="30"/>
    </row>
    <row r="57" spans="1:5" ht="13.5" thickBot="1" x14ac:dyDescent="0.25">
      <c r="A57" s="12"/>
      <c r="B57" s="28" t="s">
        <v>37</v>
      </c>
      <c r="C57" s="65">
        <v>3.8980000000000001</v>
      </c>
      <c r="D57" s="40" t="s">
        <v>38</v>
      </c>
      <c r="E57" s="35"/>
    </row>
    <row r="58" spans="1:5" ht="21" customHeight="1" x14ac:dyDescent="0.2">
      <c r="A58" s="14">
        <v>10</v>
      </c>
      <c r="B58" s="61" t="s">
        <v>45</v>
      </c>
      <c r="C58" s="41">
        <v>10.79</v>
      </c>
      <c r="D58" s="42" t="s">
        <v>5</v>
      </c>
      <c r="E58" s="36"/>
    </row>
    <row r="59" spans="1:5" ht="21" customHeight="1" x14ac:dyDescent="0.2">
      <c r="A59" s="13">
        <v>11</v>
      </c>
      <c r="B59" s="46" t="s">
        <v>72</v>
      </c>
      <c r="C59" s="52">
        <v>3</v>
      </c>
      <c r="D59" s="47" t="s">
        <v>5</v>
      </c>
      <c r="E59" s="33" t="s">
        <v>87</v>
      </c>
    </row>
    <row r="60" spans="1:5" ht="13.5" thickBot="1" x14ac:dyDescent="0.25">
      <c r="A60" s="63">
        <v>12</v>
      </c>
      <c r="B60" s="29" t="s">
        <v>46</v>
      </c>
      <c r="C60" s="66">
        <f>C49-C58+C59</f>
        <v>3.6429999999999936</v>
      </c>
      <c r="D60" s="45" t="s">
        <v>5</v>
      </c>
      <c r="E60" s="67" t="s">
        <v>48</v>
      </c>
    </row>
  </sheetData>
  <mergeCells count="6">
    <mergeCell ref="A33:E33"/>
    <mergeCell ref="A34:E34"/>
    <mergeCell ref="A2:E2"/>
    <mergeCell ref="A1:E1"/>
    <mergeCell ref="A4:E4"/>
    <mergeCell ref="A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Sat to ES</vt:lpstr>
      <vt:lpstr>Probe to Sat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Rameez Talat;Donald Sedivy</dc:creator>
  <cp:lastModifiedBy>Sedivy III, Donald E</cp:lastModifiedBy>
  <dcterms:created xsi:type="dcterms:W3CDTF">2013-07-23T23:47:20Z</dcterms:created>
  <dcterms:modified xsi:type="dcterms:W3CDTF">2013-07-25T21:23:04Z</dcterms:modified>
</cp:coreProperties>
</file>